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mp-docushare\Achizitii\~ Doc. Victor Giuca\situatie contracte peste 5000 eur 2022 + 2023\"/>
    </mc:Choice>
  </mc:AlternateContent>
  <xr:revisionPtr revIDLastSave="0" documentId="13_ncr:1_{D029BDFD-7E7B-4401-B162-E1C557B68509}" xr6:coauthVersionLast="47" xr6:coauthVersionMax="47" xr10:uidLastSave="{00000000-0000-0000-0000-000000000000}"/>
  <bookViews>
    <workbookView xWindow="-120" yWindow="-120" windowWidth="29040" windowHeight="15720" xr2:uid="{37015B3D-9349-4667-AB94-EFA78F6285A3}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Sheet1!$A$2:$M$61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1" i="1" l="1"/>
  <c r="D61" i="1" s="1"/>
  <c r="F12" i="1"/>
  <c r="D12" i="1" s="1"/>
  <c r="F60" i="1"/>
  <c r="D60" i="1" s="1"/>
  <c r="F19" i="1"/>
  <c r="D19" i="1" s="1"/>
  <c r="D18" i="1" l="1"/>
  <c r="F58" i="1"/>
  <c r="D58" i="1" s="1"/>
  <c r="F57" i="1"/>
  <c r="D57" i="1" s="1"/>
  <c r="F56" i="1"/>
  <c r="D56" i="1" s="1"/>
  <c r="F55" i="1"/>
  <c r="D55" i="1" s="1"/>
  <c r="F54" i="1"/>
  <c r="D54" i="1" s="1"/>
  <c r="F53" i="1"/>
  <c r="D53" i="1" s="1"/>
  <c r="F52" i="1"/>
  <c r="D52" i="1" s="1"/>
  <c r="F51" i="1"/>
  <c r="D51" i="1" s="1"/>
  <c r="D50" i="1" l="1"/>
  <c r="D49" i="1"/>
  <c r="F48" i="1"/>
  <c r="D48" i="1" s="1"/>
  <c r="F47" i="1"/>
  <c r="D47" i="1" s="1"/>
  <c r="F46" i="1"/>
  <c r="D46" i="1" s="1"/>
  <c r="F45" i="1" l="1"/>
  <c r="D45" i="1" s="1"/>
  <c r="F22" i="1"/>
  <c r="D22" i="1" s="1"/>
  <c r="D44" i="1"/>
  <c r="D43" i="1"/>
  <c r="D42" i="1"/>
  <c r="D41" i="1"/>
  <c r="D40" i="1"/>
  <c r="F38" i="1"/>
  <c r="D38" i="1" s="1"/>
  <c r="P34" i="1" l="1"/>
  <c r="G10" i="1" l="1"/>
  <c r="G16" i="1"/>
  <c r="G9" i="1"/>
  <c r="G24" i="1"/>
  <c r="G15" i="1"/>
  <c r="G23" i="1"/>
  <c r="G21" i="1" l="1"/>
  <c r="D21" i="1"/>
  <c r="M21" i="1" s="1"/>
  <c r="M20" i="1"/>
  <c r="G20" i="1"/>
  <c r="G18" i="1"/>
  <c r="M18" i="1"/>
  <c r="G17" i="1"/>
  <c r="D17" i="1"/>
  <c r="M17" i="1" s="1"/>
  <c r="M14" i="1"/>
  <c r="G14" i="1"/>
  <c r="G13" i="1"/>
  <c r="D13" i="1"/>
  <c r="M13" i="1" s="1"/>
  <c r="G11" i="1"/>
  <c r="D11" i="1"/>
  <c r="M11" i="1" s="1"/>
  <c r="G8" i="1"/>
  <c r="D8" i="1"/>
  <c r="M8" i="1" s="1"/>
  <c r="G7" i="1"/>
  <c r="D7" i="1"/>
  <c r="M7" i="1" s="1"/>
  <c r="G6" i="1"/>
  <c r="D6" i="1"/>
  <c r="M6" i="1" s="1"/>
  <c r="G5" i="1"/>
  <c r="D5" i="1"/>
  <c r="M5" i="1" s="1"/>
  <c r="G4" i="1"/>
  <c r="D4" i="1"/>
  <c r="M4" i="1" s="1"/>
  <c r="F3" i="1"/>
  <c r="M3" i="1" s="1"/>
  <c r="M19" i="1" l="1"/>
  <c r="G3" i="1"/>
  <c r="M12" i="1"/>
  <c r="M22" i="1" l="1"/>
  <c r="F39" i="1" l="1"/>
  <c r="D39" i="1" s="1"/>
</calcChain>
</file>

<file path=xl/sharedStrings.xml><?xml version="1.0" encoding="utf-8"?>
<sst xmlns="http://schemas.openxmlformats.org/spreadsheetml/2006/main" count="472" uniqueCount="227">
  <si>
    <t>Nr. Crt.</t>
  </si>
  <si>
    <t>Obiectul contractului de achiziție publică/acordului-cadru
 număr și dată</t>
  </si>
  <si>
    <t>Cod CPV</t>
  </si>
  <si>
    <t>Valoare estimată a contractului/acordului-cadru  PAAP
(lei fără TVA)</t>
  </si>
  <si>
    <t>Aricol bugetar</t>
  </si>
  <si>
    <t>Valoarea atribuită a contractului
 Lei (fara TVA)</t>
  </si>
  <si>
    <t>Valoarea atribuită a contractului
 Lei (cu TVA)</t>
  </si>
  <si>
    <t>Procedura de atribuire</t>
  </si>
  <si>
    <t>Modalitatea de atribuire
 (online/ offline)</t>
  </si>
  <si>
    <t>Ofertant câștigător</t>
  </si>
  <si>
    <t>Data start contract</t>
  </si>
  <si>
    <t>Data terminare contract</t>
  </si>
  <si>
    <t>Suma ramasa disponibila (4)-(6) pentru prima achizitie. Pentru urmatoarea achizitie se va scade din disponibilul ramas.
Lei (fără TVA)</t>
  </si>
  <si>
    <t>Contract cadru tip II nr. 45/18.04.2022 reprezentând ”Prestări servicii de salubrizare pt. Inst Publice” (01.05.2022-31.12.2022)</t>
  </si>
  <si>
    <t>90500000-2 Servicii privind deșeurile menajere și deșeurile</t>
  </si>
  <si>
    <t>20.01.04</t>
  </si>
  <si>
    <t>Achiziție directă</t>
  </si>
  <si>
    <t>NA</t>
  </si>
  <si>
    <t>SALUBRIZARE SECTOR 5 S.A.</t>
  </si>
  <si>
    <t>01.05.2022</t>
  </si>
  <si>
    <t>31.12.2022</t>
  </si>
  <si>
    <t>09132100-4 Benzina fără plumb
09134200-9 Motorina</t>
  </si>
  <si>
    <t>20.01.05</t>
  </si>
  <si>
    <t>licitatie deschisa ONAC atribuit in baza Acordul cadru centralizat nr. 1562/CN/08.02.2021</t>
  </si>
  <si>
    <t xml:space="preserve">OMV PETROM MARKETING </t>
  </si>
  <si>
    <t>01.01.2022</t>
  </si>
  <si>
    <t>90910000-9 Servicii de curăţenie</t>
  </si>
  <si>
    <t>20.01.09</t>
  </si>
  <si>
    <t>Procedură simplificată</t>
  </si>
  <si>
    <t>online</t>
  </si>
  <si>
    <t xml:space="preserve">Fabi Total Grup </t>
  </si>
  <si>
    <t>01.04.2022</t>
  </si>
  <si>
    <t>Contractul de servicii nr.  43/14.04.2021, reprezentând „Servicii de întreținere, reparații, asigurare RSVTI, supraveghere și piese de schimb pentru cele 4 (patru) ascensoare amplasate în sediul Ministerului Mediului, Apelor si Pădurilor”, cu prestatorul S.C ASCENSORUL S.A. (01.05.2022-31.12.2022)</t>
  </si>
  <si>
    <t>50750000-7 Servicii de întreţinere a ascensoarelor                                                        42419510-4 Piese pentru ascensoare</t>
  </si>
  <si>
    <t>20.01.30</t>
  </si>
  <si>
    <t>ASCENSORUL S.A.</t>
  </si>
  <si>
    <t>50112300-6 Servicii de spălare a automobilelor şi servicii similare</t>
  </si>
  <si>
    <t>BEST AUTO S.T.K.</t>
  </si>
  <si>
    <t>92312211-3  Servicii de agenţii redacţionale</t>
  </si>
  <si>
    <t xml:space="preserve">MSG FACTORY </t>
  </si>
  <si>
    <t>79521000-2 Servicii de fotocopiere                                        79810000-5 Servicii tipografice                                                79999100-4 Servicii de scanare</t>
  </si>
  <si>
    <t>20.30.30</t>
  </si>
  <si>
    <t xml:space="preserve">INGENTO CONSULTING </t>
  </si>
  <si>
    <t>30.06.2022</t>
  </si>
  <si>
    <t xml:space="preserve"> 79417000-0 Servicii de consultanță în domeniul securității</t>
  </si>
  <si>
    <t>DOBRA M. MARIAN- Persoană Fizică Autorizată</t>
  </si>
  <si>
    <t xml:space="preserve">72261000-2 - Servicii de asistență pentru software </t>
  </si>
  <si>
    <t>achiziție directă</t>
  </si>
  <si>
    <t>PROSOFT++</t>
  </si>
  <si>
    <t>20.01.2022</t>
  </si>
  <si>
    <t>22121000-4  - Publicații tehnice</t>
  </si>
  <si>
    <t>ASOCIAȚIA DE STANDARDIZARE DIN ROMÂNIA</t>
  </si>
  <si>
    <t>27.04.2022</t>
  </si>
  <si>
    <t>73110000-6 Servicii de cercetare</t>
  </si>
  <si>
    <t>55.01.48</t>
  </si>
  <si>
    <t>Negociere fără publicare</t>
  </si>
  <si>
    <t>INSTITUTUL NATIONAL DE CERCETARE-DEZVOLTARE ÎN SILVICULTURĂ „MARIN DRĂCEA” (INCDSMD)</t>
  </si>
  <si>
    <t>Licitatie deschisa accelerată</t>
  </si>
  <si>
    <t>UNIVERSITATEA TRANSILVANIA DIN BRASOV</t>
  </si>
  <si>
    <t>28.02.2022</t>
  </si>
  <si>
    <t>30.09.2022</t>
  </si>
  <si>
    <t>71322000-1 Servicii de proiectare tehnicăpentru construcția de lucrări publice</t>
  </si>
  <si>
    <t>71.01.01</t>
  </si>
  <si>
    <t>MULTINVEST PROIECTARE</t>
  </si>
  <si>
    <t>17.03.2022</t>
  </si>
  <si>
    <t>14.06.2022</t>
  </si>
  <si>
    <t>30192700-8 - Papetărie</t>
  </si>
  <si>
    <t>20.01.01</t>
  </si>
  <si>
    <t>LECOM BIROTICĂ ARDEAL</t>
  </si>
  <si>
    <t>11.04.2022</t>
  </si>
  <si>
    <t>10.05.2022</t>
  </si>
  <si>
    <t>48517000-5 Pachete software IT</t>
  </si>
  <si>
    <t>71.01.30</t>
  </si>
  <si>
    <t>licitatie deschisa accelerata</t>
  </si>
  <si>
    <t>GAUSS SRL</t>
  </si>
  <si>
    <t>03.03.2022</t>
  </si>
  <si>
    <t>02.06.2022</t>
  </si>
  <si>
    <t>34110000-1 Autoturisme</t>
  </si>
  <si>
    <t>71.01.02</t>
  </si>
  <si>
    <t>PORSCHE INTER AUTO ROMANIA</t>
  </si>
  <si>
    <r>
      <t xml:space="preserve">CTR. nr. 38/C/31.03.2022  </t>
    </r>
    <r>
      <rPr>
        <sz val="11"/>
        <color rgb="FF000000"/>
        <rFont val="Times New Roman"/>
        <family val="1"/>
      </rPr>
      <t xml:space="preserve">reprezentând </t>
    </r>
    <r>
      <rPr>
        <b/>
        <sz val="11"/>
        <color rgb="FF000000"/>
        <rFont val="Times New Roman"/>
        <family val="1"/>
      </rPr>
      <t>”Servicii de curățenie și furnizarea de materiale și produse de curățenie” (01.04.2022-31.12.2022)</t>
    </r>
  </si>
  <si>
    <r>
      <rPr>
        <b/>
        <sz val="11"/>
        <color theme="1"/>
        <rFont val="Times New Roman"/>
        <family val="1"/>
      </rPr>
      <t>Contract de servicii nr. MMAP 39/05.04.2022</t>
    </r>
    <r>
      <rPr>
        <sz val="11"/>
        <color theme="1"/>
        <rFont val="Times New Roman"/>
        <family val="1"/>
      </rPr>
      <t xml:space="preserve">, reprezentând </t>
    </r>
    <r>
      <rPr>
        <i/>
        <sz val="11"/>
        <color theme="1"/>
        <rFont val="Times New Roman"/>
        <family val="1"/>
      </rPr>
      <t>„Servicii spălare interioară, exterioară și cosmetizare interioară auto MMAP”</t>
    </r>
    <r>
      <rPr>
        <sz val="11"/>
        <color theme="1"/>
        <rFont val="Times New Roman"/>
        <family val="1"/>
      </rPr>
      <t xml:space="preserve"> (01.05.2022-31.12.2022)</t>
    </r>
  </si>
  <si>
    <r>
      <rPr>
        <b/>
        <sz val="11"/>
        <color theme="1"/>
        <rFont val="Times New Roman"/>
        <family val="1"/>
      </rPr>
      <t>Contract de servicii nr. MMAP 24/07.03.2022</t>
    </r>
    <r>
      <rPr>
        <sz val="11"/>
        <color theme="1"/>
        <rFont val="Times New Roman"/>
        <family val="1"/>
      </rPr>
      <t xml:space="preserve">, reprezentând </t>
    </r>
    <r>
      <rPr>
        <i/>
        <sz val="11"/>
        <color theme="1"/>
        <rFont val="Times New Roman"/>
        <family val="1"/>
      </rPr>
      <t>„Servicii de monitorizare de presă scrisă, radio, TV, on-line și diseminare platforme sociale”</t>
    </r>
    <r>
      <rPr>
        <sz val="11"/>
        <color theme="1"/>
        <rFont val="Times New Roman"/>
        <family val="1"/>
      </rPr>
      <t xml:space="preserve"> (01.05.2022-31.12.2022)</t>
    </r>
  </si>
  <si>
    <r>
      <rPr>
        <b/>
        <sz val="11"/>
        <color theme="1"/>
        <rFont val="Times New Roman"/>
        <family val="1"/>
      </rPr>
      <t>Contract de servicii nr. MMAP 07/20.01.2022</t>
    </r>
    <r>
      <rPr>
        <sz val="11"/>
        <color theme="1"/>
        <rFont val="Times New Roman"/>
        <family val="1"/>
      </rPr>
      <t xml:space="preserve">, </t>
    </r>
    <r>
      <rPr>
        <sz val="11"/>
        <color rgb="FF000000"/>
        <rFont val="Times New Roman"/>
        <family val="1"/>
      </rPr>
      <t>reprezentând „</t>
    </r>
    <r>
      <rPr>
        <b/>
        <i/>
        <sz val="11"/>
        <color rgb="FF000000"/>
        <rFont val="Times New Roman"/>
        <family val="1"/>
      </rPr>
      <t>Servicii de</t>
    </r>
    <r>
      <rPr>
        <b/>
        <sz val="11"/>
        <color rgb="FF000000"/>
        <rFont val="Times New Roman"/>
        <family val="1"/>
      </rPr>
      <t>copy/print/scan/fax” (01.01.2022-30.06.2022)</t>
    </r>
  </si>
  <si>
    <r>
      <t>Ctr. nr. 51/28.04.2022</t>
    </r>
    <r>
      <rPr>
        <sz val="11"/>
        <color rgb="FF000000"/>
        <rFont val="Times New Roman"/>
        <family val="1"/>
      </rPr>
      <t xml:space="preserve"> reprezentând </t>
    </r>
    <r>
      <rPr>
        <b/>
        <i/>
        <sz val="11"/>
        <color rgb="FF000000"/>
        <rFont val="Times New Roman"/>
        <family val="1"/>
      </rPr>
      <t xml:space="preserve">”Servicii de consultanță în gestionarea și protecția informațiilor clasificate din cadrul Minist+F13:F22erului Mediului, Apelor si Pădurilor” </t>
    </r>
    <r>
      <rPr>
        <sz val="11"/>
        <color rgb="FF000000"/>
        <rFont val="Times New Roman"/>
        <family val="1"/>
      </rPr>
      <t>(01.05.2022-31.12.2022)</t>
    </r>
  </si>
  <si>
    <r>
      <rPr>
        <b/>
        <sz val="11"/>
        <rFont val="Times New Roman"/>
        <family val="1"/>
      </rPr>
      <t>CTR. de serv. înregistrat cu nr. MMAP 08/20.01.2022</t>
    </r>
    <r>
      <rPr>
        <sz val="11"/>
        <rFont val="Times New Roman"/>
        <family val="1"/>
      </rPr>
      <t xml:space="preserve"> reprezentând ”</t>
    </r>
    <r>
      <rPr>
        <b/>
        <i/>
        <sz val="11"/>
        <rFont val="Times New Roman"/>
        <family val="1"/>
      </rPr>
      <t>Servicii de asistență tehnică pentru sistemul informatic Prosys și servicii asistență sistem registratură și managtement de doc”</t>
    </r>
    <r>
      <rPr>
        <sz val="11"/>
        <rFont val="Times New Roman"/>
        <family val="1"/>
      </rPr>
      <t xml:space="preserve"> (20.01.2022-31.12.2022)</t>
    </r>
  </si>
  <si>
    <r>
      <rPr>
        <b/>
        <sz val="11"/>
        <color theme="1"/>
        <rFont val="Times New Roman"/>
        <family val="1"/>
      </rPr>
      <t>CTR. de serv. înregistrat cu nr. MMAP 30/16.03.2022</t>
    </r>
    <r>
      <rPr>
        <sz val="11"/>
        <color theme="1"/>
        <rFont val="Times New Roman"/>
        <family val="1"/>
      </rPr>
      <t xml:space="preserve"> reprezentând </t>
    </r>
    <r>
      <rPr>
        <sz val="11"/>
        <color rgb="FF000000"/>
        <rFont val="Times New Roman"/>
        <family val="1"/>
      </rPr>
      <t>„</t>
    </r>
    <r>
      <rPr>
        <b/>
        <i/>
        <sz val="11"/>
        <color rgb="FF000000"/>
        <rFont val="Times New Roman"/>
        <family val="1"/>
      </rPr>
      <t>Servicii de cercetare-dezvoltare în vederea realizării ciclului III al Inventarului Forestier Național</t>
    </r>
    <r>
      <rPr>
        <sz val="11"/>
        <color rgb="FF000000"/>
        <rFont val="Times New Roman"/>
        <family val="1"/>
      </rPr>
      <t>” (01.01.2022-31.12.2022)</t>
    </r>
  </si>
  <si>
    <r>
      <rPr>
        <b/>
        <sz val="11"/>
        <color theme="1"/>
        <rFont val="Times New Roman"/>
        <family val="1"/>
      </rPr>
      <t>CTR. de serv. înregistrat cu nr. MMAP 23/28.02.2022</t>
    </r>
    <r>
      <rPr>
        <sz val="11"/>
        <color theme="1"/>
        <rFont val="Times New Roman"/>
        <family val="1"/>
      </rPr>
      <t xml:space="preserve"> reprezentând </t>
    </r>
    <r>
      <rPr>
        <sz val="11"/>
        <color rgb="FF000000"/>
        <rFont val="Times New Roman"/>
        <family val="1"/>
      </rPr>
      <t>„</t>
    </r>
    <r>
      <rPr>
        <b/>
        <i/>
        <sz val="11"/>
        <color rgb="FF000000"/>
        <rFont val="Times New Roman"/>
        <family val="1"/>
      </rPr>
      <t>Servicii de elaborare a studiilor independente și a Strategiei Naţionale a Pădurilor 2020-2030, obligație stabilită prin Programul Național de Redresare și Reziliență</t>
    </r>
    <r>
      <rPr>
        <sz val="11"/>
        <color rgb="FF000000"/>
        <rFont val="Times New Roman"/>
        <family val="1"/>
      </rPr>
      <t>” (28.02.2022-30.09.2022)</t>
    </r>
  </si>
  <si>
    <r>
      <t xml:space="preserve">Contract subs. înregistrat cu nr. MMAP 42/11.04.2022  </t>
    </r>
    <r>
      <rPr>
        <sz val="11"/>
        <color theme="1"/>
        <rFont val="Times New Roman"/>
        <family val="1"/>
      </rPr>
      <t xml:space="preserve">reprezentând </t>
    </r>
    <r>
      <rPr>
        <b/>
        <sz val="11"/>
        <color theme="1"/>
        <rFont val="Times New Roman"/>
        <family val="1"/>
      </rPr>
      <t xml:space="preserve">”Furnizare si livrarea produse birotica” </t>
    </r>
    <r>
      <rPr>
        <b/>
        <i/>
        <sz val="11"/>
        <color theme="1"/>
        <rFont val="Times New Roman"/>
        <family val="1"/>
      </rPr>
      <t>(11.04.2022-10.05.2022)</t>
    </r>
  </si>
  <si>
    <r>
      <t xml:space="preserve">Contract cu nr. MMAP 18/03.03.2022  </t>
    </r>
    <r>
      <rPr>
        <sz val="11"/>
        <color theme="1"/>
        <rFont val="Times New Roman"/>
        <family val="1"/>
      </rPr>
      <t xml:space="preserve">reprezentând </t>
    </r>
    <r>
      <rPr>
        <b/>
        <i/>
        <sz val="11"/>
        <color theme="1"/>
        <rFont val="Times New Roman"/>
        <family val="1"/>
      </rPr>
      <t>”Dezvoltarea unei aplicatii web-based- Program de gestionare PNRR”</t>
    </r>
    <r>
      <rPr>
        <b/>
        <sz val="11"/>
        <color theme="1"/>
        <rFont val="Times New Roman"/>
        <family val="1"/>
      </rPr>
      <t xml:space="preserve"> </t>
    </r>
    <r>
      <rPr>
        <b/>
        <i/>
        <sz val="11"/>
        <color theme="1"/>
        <rFont val="Times New Roman"/>
        <family val="1"/>
      </rPr>
      <t>(03.03.2022-02.06.2022)</t>
    </r>
  </si>
  <si>
    <r>
      <t xml:space="preserve">Contract subsecvent nr.1 la acordul-cadru nr. 179/ 13.12.2021 </t>
    </r>
    <r>
      <rPr>
        <b/>
        <i/>
        <sz val="11"/>
        <color theme="1"/>
        <rFont val="Times New Roman"/>
        <family val="1"/>
      </rPr>
      <t xml:space="preserve">furnizare autoturisme electrice prin Programul RABLA PLUS </t>
    </r>
  </si>
  <si>
    <r>
      <t xml:space="preserve">Contract cu nr. MMAP 50/28.04.2022  </t>
    </r>
    <r>
      <rPr>
        <sz val="11"/>
        <color theme="1"/>
        <rFont val="Times New Roman"/>
        <family val="1"/>
      </rPr>
      <t xml:space="preserve">reprezentând </t>
    </r>
    <r>
      <rPr>
        <b/>
        <i/>
        <sz val="11"/>
        <color theme="1"/>
        <rFont val="Times New Roman"/>
        <family val="1"/>
      </rPr>
      <t>”Servicii de telefonie fixă și servicii de televiziune”</t>
    </r>
    <r>
      <rPr>
        <b/>
        <sz val="11"/>
        <color theme="1"/>
        <rFont val="Times New Roman"/>
        <family val="1"/>
      </rPr>
      <t xml:space="preserve"> </t>
    </r>
    <r>
      <rPr>
        <b/>
        <i/>
        <sz val="11"/>
        <color theme="1"/>
        <rFont val="Times New Roman"/>
        <family val="1"/>
      </rPr>
      <t>(28.04.2022-31.12.2022)</t>
    </r>
  </si>
  <si>
    <t xml:space="preserve">64210000-1 Servicii de telefonie și transmisie de date
92220000-9 Servicii de televiziune 
                                                                                </t>
  </si>
  <si>
    <t>20.01.08</t>
  </si>
  <si>
    <t>RCS&amp;RDS S.A</t>
  </si>
  <si>
    <t>28.04.2022</t>
  </si>
  <si>
    <t>50800000-3 Diverse servicii de întreţinere şi de reparare</t>
  </si>
  <si>
    <t xml:space="preserve">CLEAN  PREST ACTIV </t>
  </si>
  <si>
    <t>06.05.2022</t>
  </si>
  <si>
    <t>procedura simplificata</t>
  </si>
  <si>
    <r>
      <t xml:space="preserve">Contract subsecvent 1 nr. 61/06.05.2022 </t>
    </r>
    <r>
      <rPr>
        <sz val="12"/>
        <rFont val="Times New Roman"/>
        <family val="1"/>
      </rPr>
      <t>la acordul cadru nr.  60/06.05.2022 reprezentând  ”</t>
    </r>
    <r>
      <rPr>
        <b/>
        <i/>
        <sz val="12"/>
        <rFont val="Times New Roman"/>
        <family val="1"/>
      </rPr>
      <t>Servicii întreținere curentă a clădirii și a spațiului, reparații și întreținere a instalațiilor termice, sanitare și electrice pentru sediile Ministerului Mediului, Apelor si Pădurilor” (06.05.2022-31.12.2022)</t>
    </r>
  </si>
  <si>
    <r>
      <rPr>
        <b/>
        <sz val="12"/>
        <rFont val="Times New Roman"/>
        <family val="1"/>
      </rPr>
      <t xml:space="preserve">Contract subsecvent 1 nr.69/20.05.2022 la AC ONAC 1691/CN/29.03.2022 </t>
    </r>
    <r>
      <rPr>
        <sz val="12"/>
        <rFont val="Times New Roman"/>
        <family val="1"/>
      </rPr>
      <t xml:space="preserve">reprezentând </t>
    </r>
    <r>
      <rPr>
        <b/>
        <i/>
        <sz val="12"/>
        <rFont val="Times New Roman"/>
        <family val="1"/>
      </rPr>
      <t xml:space="preserve">”Servicii de telefonie mobilă” </t>
    </r>
    <r>
      <rPr>
        <sz val="12"/>
        <rFont val="Times New Roman"/>
        <family val="1"/>
      </rPr>
      <t>(06.06.2022-31.12.2022)</t>
    </r>
  </si>
  <si>
    <t>64212000-5 Servicii de telefonie mobilă</t>
  </si>
  <si>
    <t>PROCEDURA ONAC</t>
  </si>
  <si>
    <t>VODAFONE ROMANIA</t>
  </si>
  <si>
    <t>06.06.2022</t>
  </si>
  <si>
    <r>
      <rPr>
        <b/>
        <sz val="12"/>
        <color theme="1"/>
        <rFont val="Times New Roman"/>
        <family val="1"/>
      </rPr>
      <t>Contract furnizarei nr. MMAP 75/03.06.2022</t>
    </r>
    <r>
      <rPr>
        <sz val="12"/>
        <color theme="1"/>
        <rFont val="Times New Roman"/>
        <family val="1"/>
      </rPr>
      <t xml:space="preserve">, reprezentând </t>
    </r>
    <r>
      <rPr>
        <i/>
        <sz val="12"/>
        <color theme="1"/>
        <rFont val="Times New Roman"/>
        <family val="1"/>
      </rPr>
      <t>„Furnizare plafoniere led”</t>
    </r>
    <r>
      <rPr>
        <sz val="12"/>
        <color theme="1"/>
        <rFont val="Times New Roman"/>
        <family val="1"/>
      </rPr>
      <t xml:space="preserve"> (03.06.2022-31.07.2022)</t>
    </r>
  </si>
  <si>
    <t>31524120-2 Plafoniere</t>
  </si>
  <si>
    <t>M.K.M INSTALATII</t>
  </si>
  <si>
    <t>03.06.2022</t>
  </si>
  <si>
    <t>31.07.2022</t>
  </si>
  <si>
    <t>CTR. de serv. înregistrat cu nr. MMAP 76/09.06.2022 reprezentând ”servicii extensie sist. Informatic module ALOP CONTA PNRR” (09.06.2022-31.07.2022)</t>
  </si>
  <si>
    <t>72263000-6 Servicii de aplicare de software</t>
  </si>
  <si>
    <t>09.06.2022</t>
  </si>
  <si>
    <r>
      <rPr>
        <b/>
        <sz val="12"/>
        <color theme="1"/>
        <rFont val="Times New Roman"/>
        <family val="1"/>
      </rPr>
      <t xml:space="preserve">Contract subsecvent 1 nr. 84/30.06.2022 </t>
    </r>
    <r>
      <rPr>
        <b/>
        <sz val="12"/>
        <rFont val="Times New Roman"/>
        <family val="1"/>
      </rPr>
      <t>la acordul cadru nr. 83/30.06.2022</t>
    </r>
    <r>
      <rPr>
        <sz val="12"/>
        <rFont val="Times New Roman"/>
        <family val="1"/>
      </rPr>
      <t xml:space="preserve"> reprezentând </t>
    </r>
    <r>
      <rPr>
        <b/>
        <i/>
        <sz val="12"/>
        <rFont val="Times New Roman"/>
        <family val="1"/>
      </rPr>
      <t xml:space="preserve">”Servicii de revizii, întreținere și reparații pentru autovehiculele din parcul auto al Ministerului Mediului, Apelor și Pădurilorr” </t>
    </r>
    <r>
      <rPr>
        <sz val="12"/>
        <rFont val="Times New Roman"/>
        <family val="1"/>
      </rPr>
      <t>(01.07.2022-31.12.2022)</t>
    </r>
  </si>
  <si>
    <t>50112000-3 Servicii de reparare şi întreţinere a automobilelor</t>
  </si>
  <si>
    <t>Atribuit în baza acordului cadru nr. 83/30.06.2022</t>
  </si>
  <si>
    <t>NESTY AUTO SERVICE</t>
  </si>
  <si>
    <t>01.07.2022</t>
  </si>
  <si>
    <t>Contract subsecvent nr. 3 la acord-cadru nr. 61/26.05.2021 - furnizare energie electrică ( 01.07 - 31.07.2022)</t>
  </si>
  <si>
    <t>09310000-5 Electricitate</t>
  </si>
  <si>
    <t>20.01.03</t>
  </si>
  <si>
    <t>TINMAR ENERGY</t>
  </si>
  <si>
    <r>
      <t xml:space="preserve">Contract cu nr. MMAP 89_14.07.2022  </t>
    </r>
    <r>
      <rPr>
        <sz val="12"/>
        <color theme="1"/>
        <rFont val="Times New Roman"/>
        <family val="1"/>
      </rPr>
      <t xml:space="preserve">reprezentând </t>
    </r>
    <r>
      <rPr>
        <b/>
        <i/>
        <sz val="12"/>
        <color theme="1"/>
        <rFont val="Times New Roman"/>
        <family val="1"/>
      </rPr>
      <t>”Executia de lucrari pentru modernizarea infrastructurii retelei de date MMAP”</t>
    </r>
    <r>
      <rPr>
        <b/>
        <sz val="12"/>
        <color theme="1"/>
        <rFont val="Times New Roman"/>
        <family val="1"/>
      </rPr>
      <t xml:space="preserve"> </t>
    </r>
    <r>
      <rPr>
        <b/>
        <i/>
        <sz val="12"/>
        <color theme="1"/>
        <rFont val="Times New Roman"/>
        <family val="1"/>
      </rPr>
      <t>(14.07.2022-13.10.2022)</t>
    </r>
  </si>
  <si>
    <t>45311000-0 Lucrări de cablare şi conexiuni electrice
32420000-3 Echipament de reţea</t>
  </si>
  <si>
    <t>INFO SERVICE&amp;COMPUTERS</t>
  </si>
  <si>
    <t>14.07.2022</t>
  </si>
  <si>
    <t>13.10.2022</t>
  </si>
  <si>
    <t>Contract cu nr. MMAP 90_14.07.2022  reprezentând  furnizare echipamente hardware si software SUMAL 2.0  (14.07.2022- 02.12.2022)</t>
  </si>
  <si>
    <t>30234500-3- Suporturi de stocare cu memorie;</t>
  </si>
  <si>
    <t>48218000-9 - Pachete software pentru gestionarea licențelor</t>
  </si>
  <si>
    <t>Licitatie deschisa</t>
  </si>
  <si>
    <t>LOGIC COMPUTER</t>
  </si>
  <si>
    <t>02.12.2022</t>
  </si>
  <si>
    <t>Contract furnizare echipamente IT PNRR nr. 96_08.08.2022 (08.08.2022- 19.09.2022)</t>
  </si>
  <si>
    <t>30213100-6 Computere portabile (Rev.2)
30200000-1 Echipament si accesorii pentru computer (Rev.2)</t>
  </si>
  <si>
    <t>IT HERO TECHNOLOGIES</t>
  </si>
  <si>
    <t>08.08.2022</t>
  </si>
  <si>
    <t>19.09.2022</t>
  </si>
  <si>
    <t>Contract subsecvent 1 nr. 100/12.08.2022 la acordul cadru nr. 99/12.08.2022 reprezentând  Servicii de închiriere a unui spațiu cu destinația de birouri, dotat cu mobilier, utilități, spații de parcare și asigurarea pazei imobilului închiriat, spațiu necesar funcționării structurii PNRR din cadrul MMAP” (01.09.2022-31.12.2022)</t>
  </si>
  <si>
    <t>70310000-7 Servicii de inchiriere sau de vanzare de imobile</t>
  </si>
  <si>
    <t>20.30.04</t>
  </si>
  <si>
    <t>Excepție 98</t>
  </si>
  <si>
    <t>ASTI CONTROL</t>
  </si>
  <si>
    <t>01.09.2022</t>
  </si>
  <si>
    <t>Contract nr.  101/17.08.2022, reprezentând „Achiziție  produse birotica si promotionale necesare Conferinta IP4” (17.08.2022-31.12.2022)</t>
  </si>
  <si>
    <t xml:space="preserve">30192700-8 - Papetărie
79952000-2 Servicii pentru evenimente (Rev.2)
</t>
  </si>
  <si>
    <t>20.30.02</t>
  </si>
  <si>
    <t>ROMEXPO SA</t>
  </si>
  <si>
    <t>17.08.2022</t>
  </si>
  <si>
    <t>Contract nr.  102/17.08.2022, reprezentând „Achiziție  produse protocol necesare Conferinta IP4” (17.08.2022-31.12.2022)</t>
  </si>
  <si>
    <t>55520000-1 Servicii de catering (Rev.2)</t>
  </si>
  <si>
    <t>Contract nr.  102/17.08.2022, reprezentând „Servicii inchiriere sala Conferinta IP4” (17.08.2022-31.12.2022)</t>
  </si>
  <si>
    <t>79952000-2 Servicii pentru evenimente (Rev.2)</t>
  </si>
  <si>
    <t>CTR. de serv. înregistrat cu nr. MMAP 109/22.08.2022 reprezentând ”Servicii consultanță pentru procedura de evaluare de mediu pentru Strategia Naționala privind adaptarea la efectele schimbărilor climatice și Planul Național de Acțiune aferent” (22.08.2022-13.05.2022)</t>
  </si>
  <si>
    <t>90713000-8- Servicii de consultanţă în probleme de mediu</t>
  </si>
  <si>
    <t>20.12</t>
  </si>
  <si>
    <t>EPC CONSULTANTA DE MEDIU</t>
  </si>
  <si>
    <t>22.08.2022</t>
  </si>
  <si>
    <t>19.11.2022</t>
  </si>
  <si>
    <t>Contract subsecvent 1 nr. 119/16.09.2022 la acordul cadru nr. 118/15.09.2022 reprezentând ”Servicii de arhivare, depozitare, selecționare a documentelor create de aparatul propriu al Ministerului Mediului, Apelor și Pădurilor, preluare, transport și curierat al documentelor și arhivare electronică”  (16.09.2022-31.12.2022)</t>
  </si>
  <si>
    <t>79995100-6 Servicii de arhivare</t>
  </si>
  <si>
    <t>DOCUMENT IMAGING SYSTEMS</t>
  </si>
  <si>
    <t>16.09.2022</t>
  </si>
  <si>
    <t>Contract subsecvent 1 nr. 121/16.09.2022 la acordul cadru nr. 121/16.09.2022 reprezentând ”Servicii de medicina a muncii”  (16.09.2022-31.12.2022)</t>
  </si>
  <si>
    <t>85147000-1 Servicii de medicina muncii</t>
  </si>
  <si>
    <t>Procedura proprie</t>
  </si>
  <si>
    <t>ANIMA SPECIALITY MEDICAL SERVICES</t>
  </si>
  <si>
    <t>Contract de servicii nr. 123/27.09.2022 reprezentând ”Servicii juridice pentru promovarea și depunerea actului de anulare a hotărârii arbitrale finale pronunțată de CIACICP”  (27.09.2022-31.12.2022)</t>
  </si>
  <si>
    <t>79100000-5 Servicii juridice</t>
  </si>
  <si>
    <t>Musat si Asociatii si Rory Legal_Contract</t>
  </si>
  <si>
    <t>27.09.2022</t>
  </si>
  <si>
    <r>
      <t xml:space="preserve">Acord cadru înregistrat cu nr. MMAP 155/13.12.2022 reprezentând </t>
    </r>
    <r>
      <rPr>
        <b/>
        <i/>
        <sz val="12"/>
        <color rgb="FF000000"/>
        <rFont val="Times New Roman"/>
        <family val="1"/>
      </rPr>
      <t xml:space="preserve">”Servicii juridice” </t>
    </r>
    <r>
      <rPr>
        <b/>
        <sz val="12"/>
        <color rgb="FF000000"/>
        <rFont val="Times New Roman"/>
        <family val="1"/>
      </rPr>
      <t>(13.12.2022-31.12.2024)</t>
    </r>
  </si>
  <si>
    <t>SCA BEATRICE ONICA-JARKA SI ASOCIATII</t>
  </si>
  <si>
    <t>13.12.2022</t>
  </si>
  <si>
    <t>31.12.2024</t>
  </si>
  <si>
    <r>
      <rPr>
        <b/>
        <sz val="12"/>
        <color theme="1"/>
        <rFont val="Times New Roman"/>
        <family val="1"/>
      </rPr>
      <t>Contract subsecvent  nr. 1_156/13.12.2022 la Acordul cadru nr. MMAP 155/13.12.2022</t>
    </r>
    <r>
      <rPr>
        <sz val="12"/>
        <color theme="1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 xml:space="preserve">reprezentând </t>
    </r>
    <r>
      <rPr>
        <b/>
        <sz val="12"/>
        <color rgb="FF000000"/>
        <rFont val="Times New Roman"/>
        <family val="1"/>
      </rPr>
      <t>„</t>
    </r>
    <r>
      <rPr>
        <b/>
        <i/>
        <sz val="12"/>
        <color rgb="FF000000"/>
        <rFont val="Times New Roman"/>
        <family val="1"/>
      </rPr>
      <t>Servicii juridice”,   ”(13.12.2022-31.12.2022))</t>
    </r>
  </si>
  <si>
    <t>Atribuit in baza acord cadru</t>
  </si>
  <si>
    <r>
      <rPr>
        <b/>
        <sz val="12"/>
        <color theme="1"/>
        <rFont val="Times New Roman"/>
        <family val="1"/>
      </rPr>
      <t xml:space="preserve">Contract subsecvent 2 nr. 166/30.12.2022 </t>
    </r>
    <r>
      <rPr>
        <b/>
        <sz val="12"/>
        <rFont val="Times New Roman"/>
        <family val="1"/>
      </rPr>
      <t>la acordul cadru nr. 99/12.08.2022</t>
    </r>
    <r>
      <rPr>
        <sz val="12"/>
        <rFont val="Times New Roman"/>
        <family val="1"/>
      </rPr>
      <t xml:space="preserve"> reprezentând </t>
    </r>
    <r>
      <rPr>
        <b/>
        <i/>
        <sz val="12"/>
        <rFont val="Times New Roman"/>
        <family val="1"/>
      </rPr>
      <t xml:space="preserve"> Servicii de închiriere a unui spațiu cu destinația de birouri, dotat cu mobilier, utilități, spații de parcare și asigurarea pazei imobilului închiriat, spațiu necesar funcționării structurii PNRR din cadrul MMAP” </t>
    </r>
    <r>
      <rPr>
        <sz val="12"/>
        <rFont val="Times New Roman"/>
        <family val="1"/>
      </rPr>
      <t>(01.01.2023-31.12.2023)</t>
    </r>
  </si>
  <si>
    <t>01.01.2023</t>
  </si>
  <si>
    <t>31.12.2023</t>
  </si>
  <si>
    <r>
      <rPr>
        <b/>
        <sz val="12"/>
        <rFont val="Times New Roman"/>
        <family val="1"/>
      </rPr>
      <t>Act ad. 1 Nr. 192/30.12.2022 la CTR. de serv. înregistrat cu nr. MMAP 08/20.01.2022</t>
    </r>
    <r>
      <rPr>
        <sz val="12"/>
        <rFont val="Times New Roman"/>
        <family val="1"/>
      </rPr>
      <t xml:space="preserve"> reprezentând ”</t>
    </r>
    <r>
      <rPr>
        <b/>
        <i/>
        <sz val="12"/>
        <rFont val="Times New Roman"/>
        <family val="1"/>
      </rPr>
      <t>Servicii de asistență tehnică pentru sistemul informatic Prosys și servicii asistență sistem registratură și managtement de doc”</t>
    </r>
    <r>
      <rPr>
        <sz val="12"/>
        <rFont val="Times New Roman"/>
        <family val="1"/>
      </rPr>
      <t xml:space="preserve"> (01.01.2023-31.03.2023)</t>
    </r>
  </si>
  <si>
    <r>
      <t xml:space="preserve">Contract subsecvent 2 nr. 163/30.12.2022 </t>
    </r>
    <r>
      <rPr>
        <sz val="12"/>
        <rFont val="Times New Roman"/>
        <family val="1"/>
      </rPr>
      <t xml:space="preserve">la acordul cadru nr. 118/15.09.2022 reprezentând </t>
    </r>
    <r>
      <rPr>
        <b/>
        <i/>
        <sz val="12"/>
        <rFont val="Times New Roman"/>
        <family val="1"/>
      </rPr>
      <t xml:space="preserve">”Servicii de arhivare, depozitare, selecționare a documentelor create de aparatul propriu al Ministerului Mediului, Apelor și Pădurilor, preluare, transport și curierat al documentelor și arhivare electronică” </t>
    </r>
    <r>
      <rPr>
        <sz val="12"/>
        <rFont val="Times New Roman"/>
        <family val="1"/>
      </rPr>
      <t xml:space="preserve"> (01.01.2023-31.12.2023)</t>
    </r>
  </si>
  <si>
    <r>
      <t xml:space="preserve">Contract subsecvent 2 nr. 167/30.12.2022 </t>
    </r>
    <r>
      <rPr>
        <sz val="12"/>
        <rFont val="Times New Roman"/>
        <family val="1"/>
      </rPr>
      <t xml:space="preserve">la acordul cadru nr. 121/16.09.2022 reprezentând </t>
    </r>
    <r>
      <rPr>
        <b/>
        <i/>
        <sz val="12"/>
        <rFont val="Times New Roman"/>
        <family val="1"/>
      </rPr>
      <t xml:space="preserve">”Servicii de medicina a muncii” </t>
    </r>
    <r>
      <rPr>
        <sz val="12"/>
        <rFont val="Times New Roman"/>
        <family val="1"/>
      </rPr>
      <t xml:space="preserve"> (01.01.2023-31.12.2023)</t>
    </r>
  </si>
  <si>
    <r>
      <t xml:space="preserve">Act ad. 1_ 187/30.12.2022 la Contract de servicii nr. 123/27.09.2022 </t>
    </r>
    <r>
      <rPr>
        <sz val="12"/>
        <color rgb="FF000000"/>
        <rFont val="Times New Roman"/>
        <family val="1"/>
      </rPr>
      <t xml:space="preserve">reprezentând </t>
    </r>
    <r>
      <rPr>
        <b/>
        <sz val="12"/>
        <color rgb="FF000000"/>
        <rFont val="Times New Roman"/>
        <family val="1"/>
      </rPr>
      <t>”Servicii juridice pentru promovarea și depunerea actului de anulare a hotărârii arbitrale finale pronunțată de CIACICP</t>
    </r>
    <r>
      <rPr>
        <sz val="12"/>
        <color rgb="FF000000"/>
        <rFont val="Times New Roman"/>
        <family val="1"/>
      </rPr>
      <t>”  01.01.2023-31.12.2023)</t>
    </r>
  </si>
  <si>
    <t>Contract nr. 140/07.11.2022 furnizare auto hybrid</t>
  </si>
  <si>
    <t>Contract nr. 144/09.11.2022 servicii refacere infrastructura de retea telefonie  fixa sediu Pleveni</t>
  </si>
  <si>
    <t>45314300-4 Instalare de infrastructuri de cabluri</t>
  </si>
  <si>
    <t>09.11.2022</t>
  </si>
  <si>
    <t>Acord-cadru de servicii nr. 145/15.11.2022 * Servicii de transport aerian intern și/sau internațional (26 luni)</t>
  </si>
  <si>
    <t>licitatie deschisa</t>
  </si>
  <si>
    <t>Bbok bed and breakfest SRL, Travel Time D&amp;R SRL, TAROM SA, Danco Pro Communicaton SRL, Round The Word SRL, Olimpic International Turism SRL</t>
  </si>
  <si>
    <t>15.11.2022</t>
  </si>
  <si>
    <t>60400000-2 - Servicii de transport aerian (Rev.2)</t>
  </si>
  <si>
    <t>07.11.2022</t>
  </si>
  <si>
    <t>06.01.2023</t>
  </si>
  <si>
    <t>14.01.2025</t>
  </si>
  <si>
    <r>
      <rPr>
        <b/>
        <sz val="12"/>
        <color theme="1"/>
        <rFont val="Times New Roman"/>
        <family val="1"/>
      </rPr>
      <t xml:space="preserve">Contract subsecvent 3 nr. 163/30.12.2022 </t>
    </r>
    <r>
      <rPr>
        <b/>
        <sz val="12"/>
        <rFont val="Times New Roman"/>
        <family val="1"/>
      </rPr>
      <t>la acordul cadru nr. 50/07.05.2021</t>
    </r>
    <r>
      <rPr>
        <sz val="12"/>
        <rFont val="Times New Roman"/>
        <family val="1"/>
      </rPr>
      <t xml:space="preserve"> reprezentând </t>
    </r>
    <r>
      <rPr>
        <b/>
        <i/>
        <sz val="12"/>
        <rFont val="Times New Roman"/>
        <family val="1"/>
      </rPr>
      <t xml:space="preserve">”Servicii de închiriere a unui spațiu cu destinația de birouri, dotat cu mobilier, utilități, spații de parcare și asigurarea pazei imobilului închiriat, spațiu  necesar funcționarii Ministerului Mediului, Apelor si Pădurilor” </t>
    </r>
    <r>
      <rPr>
        <sz val="12"/>
        <rFont val="Times New Roman"/>
        <family val="1"/>
      </rPr>
      <t>(01.01.2023-31.12.2023)</t>
    </r>
  </si>
  <si>
    <t xml:space="preserve">Centrocop Distriline </t>
  </si>
  <si>
    <r>
      <t xml:space="preserve">Acord cadru nr. 60/60.05.2022 </t>
    </r>
    <r>
      <rPr>
        <sz val="12"/>
        <rFont val="Times New Roman"/>
        <family val="1"/>
      </rPr>
      <t>reprezentând  ”</t>
    </r>
    <r>
      <rPr>
        <b/>
        <i/>
        <sz val="12"/>
        <rFont val="Times New Roman"/>
        <family val="1"/>
      </rPr>
      <t>Servicii întreținere curentă a clădirii și a spațiului, reparații și întreținere a instalațiilor termice, sanitare și electrice pentru sediile Ministerului Mediului, Apelor si Pădurilor” (01.05.2022-30.04.2024)</t>
    </r>
  </si>
  <si>
    <t>30.04.2024</t>
  </si>
  <si>
    <r>
      <t xml:space="preserve">Contract subsecvent 2 nr. 164/30.12.2022 </t>
    </r>
    <r>
      <rPr>
        <sz val="12"/>
        <rFont val="Times New Roman"/>
        <family val="1"/>
      </rPr>
      <t>la acordul cadru nr.  60/06.05.2022 reprezentând  ”</t>
    </r>
    <r>
      <rPr>
        <b/>
        <i/>
        <sz val="12"/>
        <rFont val="Times New Roman"/>
        <family val="1"/>
      </rPr>
      <t>Servicii întreținere curentă a clădirii și a spațiului, reparații și întreținere a instalațiilor termice, sanitare și electrice pentru sediile Ministerului Mediului, Apelor si Pădurilor” (01.01.2023-31.12.2023)</t>
    </r>
  </si>
  <si>
    <r>
      <rPr>
        <b/>
        <sz val="12"/>
        <color theme="1"/>
        <rFont val="Times New Roman"/>
        <family val="1"/>
      </rPr>
      <t xml:space="preserve">Contract subsecvent 2 nr. 165/30.12.2022 </t>
    </r>
    <r>
      <rPr>
        <b/>
        <sz val="12"/>
        <rFont val="Times New Roman"/>
        <family val="1"/>
      </rPr>
      <t>la acordul cadru nr. 83/30.06.2022</t>
    </r>
    <r>
      <rPr>
        <sz val="12"/>
        <rFont val="Times New Roman"/>
        <family val="1"/>
      </rPr>
      <t xml:space="preserve"> reprezentând </t>
    </r>
    <r>
      <rPr>
        <b/>
        <i/>
        <sz val="12"/>
        <rFont val="Times New Roman"/>
        <family val="1"/>
      </rPr>
      <t xml:space="preserve">”Servicii de revizii, întreținere și reparații pentru autovehiculele din parcul auto al Ministerului Mediului, Apelor și Pădurilorr” </t>
    </r>
    <r>
      <rPr>
        <sz val="12"/>
        <rFont val="Times New Roman"/>
        <family val="1"/>
      </rPr>
      <t>(01.01.2023-31.12.2023)</t>
    </r>
  </si>
  <si>
    <r>
      <rPr>
        <b/>
        <sz val="12"/>
        <rFont val="Times New Roman"/>
        <family val="1"/>
      </rPr>
      <t xml:space="preserve">Contract subsecvent 2 nr.168/30.12.2022 la AC ONAC 1691/CN/29.03.2022 </t>
    </r>
    <r>
      <rPr>
        <sz val="12"/>
        <rFont val="Times New Roman"/>
        <family val="1"/>
      </rPr>
      <t xml:space="preserve">reprezentând </t>
    </r>
    <r>
      <rPr>
        <b/>
        <i/>
        <sz val="12"/>
        <rFont val="Times New Roman"/>
        <family val="1"/>
      </rPr>
      <t xml:space="preserve">”Servicii de telefonie mobilă” </t>
    </r>
    <r>
      <rPr>
        <sz val="12"/>
        <rFont val="Times New Roman"/>
        <family val="1"/>
      </rPr>
      <t>(01.01.2023-31.12.2023)</t>
    </r>
  </si>
  <si>
    <t>28.02.2023</t>
  </si>
  <si>
    <r>
      <rPr>
        <b/>
        <sz val="12"/>
        <color theme="1"/>
        <rFont val="Times New Roman"/>
        <family val="1"/>
      </rPr>
      <t>Contract subsecvent  nr. 2_170/30.12.2022 la Acordul cadru nr. MMAP 155/13.12.2022</t>
    </r>
    <r>
      <rPr>
        <sz val="12"/>
        <color theme="1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 xml:space="preserve">reprezentând </t>
    </r>
    <r>
      <rPr>
        <b/>
        <sz val="12"/>
        <color rgb="FF000000"/>
        <rFont val="Times New Roman"/>
        <family val="1"/>
      </rPr>
      <t>„</t>
    </r>
    <r>
      <rPr>
        <b/>
        <i/>
        <sz val="12"/>
        <color rgb="FF000000"/>
        <rFont val="Times New Roman"/>
        <family val="1"/>
      </rPr>
      <t>Servicii juridice”,   ”(01.01.2023-31.12.2023))</t>
    </r>
  </si>
  <si>
    <r>
      <rPr>
        <b/>
        <sz val="11"/>
        <color theme="1"/>
        <rFont val="Times New Roman"/>
        <family val="1"/>
      </rPr>
      <t>Contract subsecvent de furnizare de produse nr. 26/31.12.2021</t>
    </r>
    <r>
      <rPr>
        <sz val="11"/>
        <color theme="1"/>
        <rFont val="Times New Roman"/>
        <family val="1"/>
      </rPr>
      <t xml:space="preserve"> </t>
    </r>
    <r>
      <rPr>
        <sz val="11"/>
        <color rgb="FF000000"/>
        <rFont val="Times New Roman"/>
        <family val="1"/>
      </rPr>
      <t xml:space="preserve">reprezentând </t>
    </r>
    <r>
      <rPr>
        <b/>
        <sz val="11"/>
        <color rgb="FF000000"/>
        <rFont val="Times New Roman"/>
        <family val="1"/>
      </rPr>
      <t>„</t>
    </r>
    <r>
      <rPr>
        <b/>
        <i/>
        <sz val="11"/>
        <color rgb="FF000000"/>
        <rFont val="Times New Roman"/>
        <family val="1"/>
      </rPr>
      <t>Furnizarea produselor motorină, benzină pe bază de carduri pentru combustibili, fără plată în numerar, în condițiile prevăzute de Acordul cadru centralizat nr. 1562/CN/08.02.2021”(01.01.2022-31.12.2022)</t>
    </r>
  </si>
  <si>
    <r>
      <rPr>
        <b/>
        <sz val="12"/>
        <color theme="1"/>
        <rFont val="Times New Roman"/>
        <family val="1"/>
      </rPr>
      <t>Contract subsecvent de furnizare de produse nr. 169/30.12.2022</t>
    </r>
    <r>
      <rPr>
        <sz val="12"/>
        <color theme="1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 xml:space="preserve">reprezentând </t>
    </r>
    <r>
      <rPr>
        <b/>
        <sz val="12"/>
        <color rgb="FF000000"/>
        <rFont val="Times New Roman"/>
        <family val="1"/>
      </rPr>
      <t>„</t>
    </r>
    <r>
      <rPr>
        <b/>
        <i/>
        <sz val="12"/>
        <color rgb="FF000000"/>
        <rFont val="Times New Roman"/>
        <family val="1"/>
      </rPr>
      <t>Furnizarea produselor motorină, benzină pe bază de carduri pentru combustibili, fără plată în numerar, în condițiile prevăzute de Acordul cadru centralizat nr. 1562/CN/08.02.2021”(01.01.2023-28.02.2023)</t>
    </r>
  </si>
  <si>
    <t>Act. Ad. 1 nr.  175/30.12.2022 la Contractul de servicii nr.  43/14.04.2022, reprezentând „Servicii de întreținere, reparații, asigurare RSVTI, supraveghere și piese de schimb pentru cele 4 (patru) ascensoare amplasate în sediul Ministerului Mediului, Apelor si Pădurilor”, cu prestatorul S.C ASCENSORUL S.A. (01.01.2023-30.04.2023)</t>
  </si>
  <si>
    <t>30.04.2023</t>
  </si>
  <si>
    <t>Contract cadru tip II nr. 178/30.12.2022 reprezentând ”Prestări servicii de salubrizare pt. Inst Publice” (01.01.2023-30.04.2023)</t>
  </si>
  <si>
    <r>
      <t>ACT ADIȚIONAL 2, Nr. 180/30.12.2022</t>
    </r>
    <r>
      <rPr>
        <sz val="12"/>
        <color rgb="FF000000"/>
        <rFont val="Times New Roman"/>
        <family val="1"/>
      </rPr>
      <t xml:space="preserve"> la contractul de servicii nr.  10/25.01.2021 reprezentând ”</t>
    </r>
    <r>
      <rPr>
        <b/>
        <i/>
        <sz val="12"/>
        <color rgb="FF000000"/>
        <rFont val="Times New Roman"/>
        <family val="1"/>
      </rPr>
      <t xml:space="preserve">Servicii de asistența juridică și reprezentare a Ministerului Mediului, Apelor si Pădurilor și a membrilor Comisiei pentru analiza contestațiilor din cadrul Ministerului Mediului, Apelor si Pădurilor in  dosarul 1929/93/2019 la care a fost conexat dosarul nr. 2320/93/2019” </t>
    </r>
    <r>
      <rPr>
        <sz val="12"/>
        <color rgb="FF000000"/>
        <rFont val="Times New Roman"/>
        <family val="1"/>
      </rPr>
      <t>(01.01.2023-31.12.2023)</t>
    </r>
  </si>
  <si>
    <t>SPARL POPESCU&amp;ASOCIATII</t>
  </si>
  <si>
    <r>
      <t xml:space="preserve">ACT ADIȚIONAL 2, Nr. 189/30.12.2022 la contractul de serviciiCTR. nr. 38/C/31.03.2022  </t>
    </r>
    <r>
      <rPr>
        <sz val="12"/>
        <color rgb="FF000000"/>
        <rFont val="Times New Roman"/>
        <family val="1"/>
      </rPr>
      <t xml:space="preserve">reprezentând </t>
    </r>
    <r>
      <rPr>
        <b/>
        <sz val="12"/>
        <color rgb="FF000000"/>
        <rFont val="Times New Roman"/>
        <family val="1"/>
      </rPr>
      <t>”Servicii de curățenie și furnizarea de materiale și produse de curățenie” (01.01.2023-30.04.2023)</t>
    </r>
  </si>
  <si>
    <t>AA LA ctr. 38/C/31.03.2022</t>
  </si>
  <si>
    <r>
      <t xml:space="preserve">Contract înregistrat cu nr. MMAP 31/17.03.2022  </t>
    </r>
    <r>
      <rPr>
        <sz val="12"/>
        <color theme="1"/>
        <rFont val="Times New Roman"/>
        <family val="1"/>
      </rPr>
      <t>reprezentând ”Servicii de elaborare a proiectului- centre de colectare deseuri prin aport voluntar</t>
    </r>
    <r>
      <rPr>
        <b/>
        <i/>
        <sz val="12"/>
        <color theme="1"/>
        <rFont val="Times New Roman"/>
        <family val="1"/>
      </rPr>
      <t>” (17.03.2022-14.06.2022)</t>
    </r>
  </si>
  <si>
    <r>
      <t>ACT ADIȚIONAL 1, Nr. 78/15.06.2022 la contractul înregistrat cu nr. MMAP 31/17.03.2022  reprezentând ”Servicii de elaborare a proiectului- centre de colectare deseuri prin aport voluntar”</t>
    </r>
    <r>
      <rPr>
        <b/>
        <i/>
        <sz val="12"/>
        <color theme="1"/>
        <rFont val="Times New Roman"/>
        <family val="1"/>
      </rPr>
      <t>(15.06.2022-14.10.2022)</t>
    </r>
  </si>
  <si>
    <t>15.06.2022</t>
  </si>
  <si>
    <t>14.10.2022</t>
  </si>
  <si>
    <r>
      <t>ACT ADIȚIONAL 2, Nr. 35/25.03.2022</t>
    </r>
    <r>
      <rPr>
        <sz val="12"/>
        <color rgb="FF000000"/>
        <rFont val="Times New Roman"/>
        <family val="1"/>
      </rPr>
      <t xml:space="preserve"> la contractul de servicii nr. 171/12.11.2021 reprezentând ”</t>
    </r>
    <r>
      <rPr>
        <b/>
        <i/>
        <sz val="12"/>
        <color rgb="FF000000"/>
        <rFont val="Times New Roman"/>
        <family val="1"/>
      </rPr>
      <t>Servicii de consultanță și asistență juridică în vederea implementării HG NR. 1074/2021 privind stabilirea sistemului de garanție-returnare pentru ambalaje primare nereutilizabile”</t>
    </r>
    <r>
      <rPr>
        <sz val="12"/>
        <color rgb="FF000000"/>
        <rFont val="Times New Roman"/>
        <family val="1"/>
      </rPr>
      <t xml:space="preserve"> (01.04.2022-30.09.2022)</t>
    </r>
  </si>
  <si>
    <r>
      <t>SCA IONESCU ȘI SAVA</t>
    </r>
    <r>
      <rPr>
        <sz val="14"/>
        <color rgb="FF000000"/>
        <rFont val="Times New Roman"/>
        <family val="1"/>
      </rPr>
      <t xml:space="preserve"> </t>
    </r>
  </si>
  <si>
    <r>
      <rPr>
        <b/>
        <u/>
        <sz val="11"/>
        <rFont val="Times New Roman"/>
        <family val="1"/>
      </rPr>
      <t>CTR. de serv. înregistrat cu nr. MMAP 47/27.04.2022</t>
    </r>
    <r>
      <rPr>
        <u/>
        <sz val="11"/>
        <rFont val="Times New Roman"/>
        <family val="1"/>
      </rPr>
      <t xml:space="preserve"> reprezentând ”Servicii de elaborare a versiunii înn limba românaa unor standarde europene și de revizuire a unor standarde din domeniul zgomotului ambiant” (27.04.2022-31.12.2022)</t>
    </r>
  </si>
  <si>
    <t>Contract subsecvent nr. 1_93/01.08.2022 la acordul-cadru nr. 3211/CN/07.06.2021- Lot 1- mobilier de birou- zona 1</t>
  </si>
  <si>
    <t>atribuit în baza acordului-cadru nr. 3211/CN/07.06.2021 ONAC</t>
  </si>
  <si>
    <t>20.05.30</t>
  </si>
  <si>
    <t>C&amp;A PHOENIX ART</t>
  </si>
  <si>
    <t>Centralizatorul achizitiilor publice pentru contractele cu valoare totala de peste 5000 de euro pe anul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</si>
</sst>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i/>
      <sz val="11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name val="Times New Roman"/>
      <family val="1"/>
    </font>
    <font>
      <b/>
      <i/>
      <sz val="11"/>
      <color theme="1"/>
      <name val="Times New Roman"/>
      <family val="1"/>
    </font>
    <font>
      <sz val="8"/>
      <name val="Calibri"/>
      <family val="2"/>
      <scheme val="minor"/>
    </font>
    <font>
      <sz val="12"/>
      <name val="Times New Roman"/>
      <family val="1"/>
    </font>
    <font>
      <b/>
      <i/>
      <sz val="12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name val="Times New Roman"/>
      <family val="1"/>
    </font>
    <font>
      <b/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2"/>
      <color rgb="FF000000"/>
      <name val="Times New Roman"/>
      <family val="1"/>
    </font>
    <font>
      <sz val="14"/>
      <color rgb="FF000000"/>
      <name val="Times New Roman"/>
      <family val="1"/>
    </font>
    <font>
      <u/>
      <sz val="11"/>
      <name val="Times New Roman"/>
      <family val="1"/>
    </font>
    <font>
      <b/>
      <u/>
      <sz val="11"/>
      <color rgb="FF000000"/>
      <name val="Times New Roman"/>
      <family val="1"/>
    </font>
    <font>
      <b/>
      <u/>
      <sz val="11"/>
      <name val="Times New Roman"/>
      <family val="1"/>
    </font>
    <font>
      <i/>
      <u/>
      <sz val="11"/>
      <name val="Times New Roman"/>
      <family val="1"/>
    </font>
    <font>
      <b/>
      <u/>
      <sz val="11"/>
      <color theme="1"/>
      <name val="Times New Roman"/>
      <family val="1"/>
    </font>
    <font>
      <u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ont="0" applyFill="0" applyBorder="0" applyAlignment="0" applyProtection="0">
      <alignment vertical="top"/>
    </xf>
  </cellStyleXfs>
  <cellXfs count="7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3" xfId="2" applyNumberFormat="1" applyFont="1" applyFill="1" applyBorder="1" applyAlignment="1" applyProtection="1">
      <alignment horizontal="center" vertical="center" wrapText="1"/>
    </xf>
    <xf numFmtId="49" fontId="7" fillId="0" borderId="3" xfId="2" applyNumberFormat="1" applyFont="1" applyFill="1" applyBorder="1" applyAlignment="1" applyProtection="1">
      <alignment horizontal="center" vertical="center" wrapText="1"/>
    </xf>
    <xf numFmtId="4" fontId="7" fillId="0" borderId="3" xfId="1" applyNumberFormat="1" applyFont="1" applyFill="1" applyBorder="1" applyAlignment="1">
      <alignment horizontal="center" vertical="center" wrapText="1"/>
    </xf>
    <xf numFmtId="0" fontId="7" fillId="0" borderId="3" xfId="2" applyNumberFormat="1" applyFont="1" applyFill="1" applyBorder="1" applyAlignment="1" applyProtection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22" fillId="0" borderId="4" xfId="2" applyFont="1" applyFill="1" applyBorder="1" applyAlignment="1">
      <alignment horizontal="center" vertical="center" wrapText="1"/>
    </xf>
    <xf numFmtId="0" fontId="5" fillId="0" borderId="5" xfId="2" applyNumberFormat="1" applyFont="1" applyFill="1" applyBorder="1" applyAlignment="1" applyProtection="1">
      <alignment horizontal="center" vertical="center" wrapText="1"/>
    </xf>
    <xf numFmtId="49" fontId="7" fillId="0" borderId="5" xfId="2" applyNumberFormat="1" applyFont="1" applyFill="1" applyBorder="1" applyAlignment="1" applyProtection="1">
      <alignment horizontal="center" vertical="center" wrapText="1"/>
    </xf>
    <xf numFmtId="4" fontId="7" fillId="0" borderId="5" xfId="1" applyNumberFormat="1" applyFont="1" applyFill="1" applyBorder="1" applyAlignment="1">
      <alignment horizontal="center" vertical="center" wrapText="1"/>
    </xf>
    <xf numFmtId="0" fontId="7" fillId="0" borderId="5" xfId="2" applyNumberFormat="1" applyFont="1" applyFill="1" applyBorder="1" applyAlignment="1" applyProtection="1">
      <alignment horizontal="center" vertical="center" wrapText="1"/>
    </xf>
    <xf numFmtId="49" fontId="7" fillId="0" borderId="4" xfId="2" applyNumberFormat="1" applyFont="1" applyFill="1" applyBorder="1" applyAlignment="1" applyProtection="1">
      <alignment horizontal="center" vertical="center" wrapText="1"/>
    </xf>
    <xf numFmtId="49" fontId="7" fillId="0" borderId="7" xfId="2" applyNumberFormat="1" applyFont="1" applyFill="1" applyBorder="1" applyAlignment="1" applyProtection="1">
      <alignment horizontal="center" vertical="center" wrapText="1"/>
    </xf>
    <xf numFmtId="0" fontId="5" fillId="0" borderId="4" xfId="2" applyNumberFormat="1" applyFont="1" applyFill="1" applyBorder="1" applyAlignment="1" applyProtection="1">
      <alignment horizontal="center" vertical="center" wrapText="1"/>
    </xf>
    <xf numFmtId="4" fontId="7" fillId="0" borderId="4" xfId="1" applyNumberFormat="1" applyFont="1" applyFill="1" applyBorder="1" applyAlignment="1">
      <alignment horizontal="center" vertical="center" wrapText="1"/>
    </xf>
    <xf numFmtId="0" fontId="7" fillId="0" borderId="4" xfId="2" applyNumberFormat="1" applyFont="1" applyFill="1" applyBorder="1" applyAlignment="1" applyProtection="1">
      <alignment horizontal="center" vertical="center" wrapText="1"/>
    </xf>
    <xf numFmtId="0" fontId="31" fillId="0" borderId="3" xfId="2" applyNumberFormat="1" applyFont="1" applyFill="1" applyBorder="1" applyAlignment="1" applyProtection="1">
      <alignment horizontal="center" vertical="center" wrapText="1"/>
    </xf>
    <xf numFmtId="49" fontId="28" fillId="0" borderId="3" xfId="2" applyNumberFormat="1" applyFont="1" applyFill="1" applyBorder="1" applyAlignment="1" applyProtection="1">
      <alignment horizontal="center" vertical="center" wrapText="1"/>
    </xf>
    <xf numFmtId="4" fontId="28" fillId="0" borderId="3" xfId="1" applyNumberFormat="1" applyFont="1" applyFill="1" applyBorder="1" applyAlignment="1">
      <alignment horizontal="center" vertical="center" wrapText="1"/>
    </xf>
    <xf numFmtId="0" fontId="28" fillId="0" borderId="3" xfId="2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/>
    </xf>
    <xf numFmtId="14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4" fontId="32" fillId="0" borderId="3" xfId="0" applyNumberFormat="1" applyFont="1" applyBorder="1" applyAlignment="1">
      <alignment horizontal="center" vertical="center" wrapText="1"/>
    </xf>
    <xf numFmtId="4" fontId="28" fillId="0" borderId="3" xfId="0" applyNumberFormat="1" applyFont="1" applyBorder="1" applyAlignment="1">
      <alignment horizontal="center" vertical="center"/>
    </xf>
    <xf numFmtId="14" fontId="30" fillId="0" borderId="3" xfId="0" applyNumberFormat="1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3" fillId="0" borderId="0" xfId="0" applyFont="1"/>
    <xf numFmtId="0" fontId="2" fillId="0" borderId="9" xfId="0" applyFont="1" applyBorder="1" applyAlignment="1">
      <alignment horizontal="center" vertical="center" wrapText="1"/>
    </xf>
    <xf numFmtId="4" fontId="18" fillId="0" borderId="9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/>
    </xf>
    <xf numFmtId="14" fontId="10" fillId="0" borderId="5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4" fontId="18" fillId="0" borderId="4" xfId="0" applyNumberFormat="1" applyFont="1" applyBorder="1" applyAlignment="1">
      <alignment horizontal="center" vertical="center" wrapText="1"/>
    </xf>
    <xf numFmtId="4" fontId="18" fillId="0" borderId="4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4" fontId="18" fillId="0" borderId="7" xfId="0" applyNumberFormat="1" applyFont="1" applyBorder="1" applyAlignment="1">
      <alignment horizontal="center" vertical="center" wrapText="1"/>
    </xf>
    <xf numFmtId="4" fontId="18" fillId="0" borderId="7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9" xfId="2" applyNumberFormat="1" applyFont="1" applyFill="1" applyBorder="1" applyAlignment="1" applyProtection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8" fillId="0" borderId="4" xfId="2" applyNumberFormat="1" applyFont="1" applyFill="1" applyBorder="1" applyAlignment="1" applyProtection="1">
      <alignment horizontal="center" vertical="center" wrapText="1"/>
    </xf>
    <xf numFmtId="0" fontId="18" fillId="0" borderId="7" xfId="2" applyNumberFormat="1" applyFont="1" applyFill="1" applyBorder="1" applyAlignment="1" applyProtection="1">
      <alignment horizontal="center" vertical="center" wrapText="1"/>
    </xf>
    <xf numFmtId="4" fontId="18" fillId="0" borderId="4" xfId="1" applyNumberFormat="1" applyFont="1" applyFill="1" applyBorder="1" applyAlignment="1">
      <alignment horizontal="center" vertical="center" wrapText="1"/>
    </xf>
    <xf numFmtId="4" fontId="18" fillId="0" borderId="7" xfId="1" applyNumberFormat="1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_Sheet1 2" xfId="2" xr:uid="{6A412D2A-FE30-44FF-845C-212A0109A7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haela.miroiu\Desktop\Mihaela\SITUATIE%20CONTRACTE%20%202022%20update%2003.05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cte 2022"/>
      <sheetName val="anexa pap 03.05.2022"/>
      <sheetName val="paap 03.05.2022"/>
      <sheetName val="analiza buget-paap 03.05.2022"/>
      <sheetName val="paap"/>
      <sheetName val="anexa pap"/>
      <sheetName val="analiza buget-paap"/>
      <sheetName val="Contracte 2022 (2)"/>
    </sheetNames>
    <sheetDataSet>
      <sheetData sheetId="0"/>
      <sheetData sheetId="1">
        <row r="71">
          <cell r="E71">
            <v>5200</v>
          </cell>
        </row>
        <row r="94">
          <cell r="E94">
            <v>46376</v>
          </cell>
        </row>
        <row r="100">
          <cell r="E100">
            <v>11344.53781512605</v>
          </cell>
        </row>
        <row r="108">
          <cell r="E108">
            <v>11700</v>
          </cell>
        </row>
        <row r="159">
          <cell r="E159">
            <v>40000</v>
          </cell>
        </row>
      </sheetData>
      <sheetData sheetId="2">
        <row r="40">
          <cell r="D40">
            <v>39916</v>
          </cell>
        </row>
      </sheetData>
      <sheetData sheetId="3"/>
      <sheetData sheetId="4">
        <row r="28">
          <cell r="E28">
            <v>292999.50420168065</v>
          </cell>
        </row>
        <row r="51">
          <cell r="E51">
            <v>323000</v>
          </cell>
        </row>
      </sheetData>
      <sheetData sheetId="5">
        <row r="136">
          <cell r="E136">
            <v>1312008.7226890756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72889-572A-4041-906A-794AEDEC5FE1}">
  <dimension ref="A1:P61"/>
  <sheetViews>
    <sheetView tabSelected="1" zoomScale="70" zoomScaleNormal="7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H4" sqref="H4"/>
    </sheetView>
  </sheetViews>
  <sheetFormatPr defaultRowHeight="15" x14ac:dyDescent="0.25"/>
  <cols>
    <col min="2" max="2" width="28.5703125" customWidth="1"/>
    <col min="3" max="3" width="13.5703125" customWidth="1"/>
    <col min="4" max="4" width="20.28515625" customWidth="1"/>
    <col min="5" max="5" width="10" customWidth="1"/>
    <col min="6" max="6" width="18.5703125" customWidth="1"/>
    <col min="7" max="7" width="16.7109375" customWidth="1"/>
    <col min="8" max="8" width="16" customWidth="1"/>
    <col min="9" max="9" width="16.5703125" customWidth="1"/>
    <col min="10" max="10" width="28.42578125" customWidth="1"/>
    <col min="11" max="11" width="14.85546875" style="9" customWidth="1"/>
    <col min="12" max="12" width="14.28515625" customWidth="1"/>
    <col min="13" max="13" width="43" hidden="1" customWidth="1"/>
  </cols>
  <sheetData>
    <row r="1" spans="1:13" ht="63.75" customHeight="1" thickBot="1" x14ac:dyDescent="0.35">
      <c r="A1" s="71" t="s">
        <v>226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3" ht="79.5" thickBot="1" x14ac:dyDescent="0.3">
      <c r="A2" s="1" t="s">
        <v>0</v>
      </c>
      <c r="B2" s="2" t="s">
        <v>1</v>
      </c>
      <c r="C2" s="3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8" t="s">
        <v>10</v>
      </c>
      <c r="L2" s="2" t="s">
        <v>11</v>
      </c>
      <c r="M2" s="2" t="s">
        <v>12</v>
      </c>
    </row>
    <row r="3" spans="1:13" ht="123.75" customHeight="1" thickBot="1" x14ac:dyDescent="0.3">
      <c r="A3" s="24">
        <v>1</v>
      </c>
      <c r="B3" s="25" t="s">
        <v>13</v>
      </c>
      <c r="C3" s="4" t="s">
        <v>14</v>
      </c>
      <c r="D3" s="26">
        <v>85674.240000000005</v>
      </c>
      <c r="E3" s="5" t="s">
        <v>15</v>
      </c>
      <c r="F3" s="27">
        <f>D3</f>
        <v>85674.240000000005</v>
      </c>
      <c r="G3" s="27">
        <f t="shared" ref="G3:G11" si="0">F3*1.19</f>
        <v>101952.3456</v>
      </c>
      <c r="H3" s="6" t="s">
        <v>16</v>
      </c>
      <c r="I3" s="7" t="s">
        <v>17</v>
      </c>
      <c r="J3" s="25" t="s">
        <v>18</v>
      </c>
      <c r="K3" s="28" t="s">
        <v>19</v>
      </c>
      <c r="L3" s="29" t="s">
        <v>20</v>
      </c>
      <c r="M3" s="30">
        <f>D3-F3</f>
        <v>0</v>
      </c>
    </row>
    <row r="4" spans="1:13" ht="235.5" customHeight="1" thickBot="1" x14ac:dyDescent="0.3">
      <c r="A4" s="24">
        <v>2</v>
      </c>
      <c r="B4" s="25" t="s">
        <v>206</v>
      </c>
      <c r="C4" s="4" t="s">
        <v>21</v>
      </c>
      <c r="D4" s="26">
        <f>[1]paap!E28</f>
        <v>292999.50420168065</v>
      </c>
      <c r="E4" s="5" t="s">
        <v>22</v>
      </c>
      <c r="F4" s="27">
        <v>480735.63</v>
      </c>
      <c r="G4" s="27">
        <f t="shared" si="0"/>
        <v>572075.39969999995</v>
      </c>
      <c r="H4" s="6" t="s">
        <v>23</v>
      </c>
      <c r="I4" s="7" t="s">
        <v>17</v>
      </c>
      <c r="J4" s="25" t="s">
        <v>24</v>
      </c>
      <c r="K4" s="28" t="s">
        <v>25</v>
      </c>
      <c r="L4" s="29" t="s">
        <v>20</v>
      </c>
      <c r="M4" s="30">
        <f>D4-F4</f>
        <v>-187736.12579831935</v>
      </c>
    </row>
    <row r="5" spans="1:13" ht="141.75" customHeight="1" thickBot="1" x14ac:dyDescent="0.3">
      <c r="A5" s="24">
        <v>3</v>
      </c>
      <c r="B5" s="25" t="s">
        <v>80</v>
      </c>
      <c r="C5" s="4" t="s">
        <v>26</v>
      </c>
      <c r="D5" s="26">
        <f>'[1]paap 03.05.2022'!D40</f>
        <v>39916</v>
      </c>
      <c r="E5" s="5" t="s">
        <v>27</v>
      </c>
      <c r="F5" s="27">
        <v>405076.5</v>
      </c>
      <c r="G5" s="27">
        <f t="shared" si="0"/>
        <v>482041.03499999997</v>
      </c>
      <c r="H5" s="6" t="s">
        <v>28</v>
      </c>
      <c r="I5" s="7" t="s">
        <v>29</v>
      </c>
      <c r="J5" s="25" t="s">
        <v>30</v>
      </c>
      <c r="K5" s="28" t="s">
        <v>31</v>
      </c>
      <c r="L5" s="29" t="s">
        <v>20</v>
      </c>
      <c r="M5" s="30">
        <f>D5--F5</f>
        <v>444992.5</v>
      </c>
    </row>
    <row r="6" spans="1:13" ht="219.75" customHeight="1" thickBot="1" x14ac:dyDescent="0.3">
      <c r="A6" s="24">
        <v>4</v>
      </c>
      <c r="B6" s="25" t="s">
        <v>32</v>
      </c>
      <c r="C6" s="4" t="s">
        <v>33</v>
      </c>
      <c r="D6" s="26">
        <f>'[1]anexa pap 03.05.2022'!E108</f>
        <v>11700</v>
      </c>
      <c r="E6" s="5" t="s">
        <v>34</v>
      </c>
      <c r="F6" s="27">
        <v>31818.14</v>
      </c>
      <c r="G6" s="27">
        <f t="shared" si="0"/>
        <v>37863.586599999995</v>
      </c>
      <c r="H6" s="6" t="s">
        <v>16</v>
      </c>
      <c r="I6" s="7" t="s">
        <v>17</v>
      </c>
      <c r="J6" s="25" t="s">
        <v>35</v>
      </c>
      <c r="K6" s="28" t="s">
        <v>19</v>
      </c>
      <c r="L6" s="29" t="s">
        <v>20</v>
      </c>
      <c r="M6" s="30">
        <f>D6-F6</f>
        <v>-20118.14</v>
      </c>
    </row>
    <row r="7" spans="1:13" ht="105" thickBot="1" x14ac:dyDescent="0.3">
      <c r="A7" s="24">
        <v>5</v>
      </c>
      <c r="B7" s="25" t="s">
        <v>81</v>
      </c>
      <c r="C7" s="4" t="s">
        <v>36</v>
      </c>
      <c r="D7" s="26">
        <f>'[1]anexa pap 03.05.2022'!E100</f>
        <v>11344.53781512605</v>
      </c>
      <c r="E7" s="5" t="s">
        <v>34</v>
      </c>
      <c r="F7" s="27">
        <v>30160</v>
      </c>
      <c r="G7" s="27">
        <f t="shared" si="0"/>
        <v>35890.400000000001</v>
      </c>
      <c r="H7" s="6" t="s">
        <v>16</v>
      </c>
      <c r="I7" s="7" t="s">
        <v>29</v>
      </c>
      <c r="J7" s="25" t="s">
        <v>37</v>
      </c>
      <c r="K7" s="28" t="s">
        <v>19</v>
      </c>
      <c r="L7" s="29" t="s">
        <v>20</v>
      </c>
      <c r="M7" s="30">
        <f>D7-F7</f>
        <v>-18815.462184873948</v>
      </c>
    </row>
    <row r="8" spans="1:13" ht="120" thickBot="1" x14ac:dyDescent="0.3">
      <c r="A8" s="24">
        <v>6</v>
      </c>
      <c r="B8" s="25" t="s">
        <v>82</v>
      </c>
      <c r="C8" s="4" t="s">
        <v>38</v>
      </c>
      <c r="D8" s="26">
        <f>'[1]anexa pap 03.05.2022'!E94</f>
        <v>46376</v>
      </c>
      <c r="E8" s="5" t="s">
        <v>34</v>
      </c>
      <c r="F8" s="27">
        <v>88000</v>
      </c>
      <c r="G8" s="27">
        <f t="shared" si="0"/>
        <v>104720</v>
      </c>
      <c r="H8" s="6" t="s">
        <v>16</v>
      </c>
      <c r="I8" s="7" t="s">
        <v>29</v>
      </c>
      <c r="J8" s="25" t="s">
        <v>39</v>
      </c>
      <c r="K8" s="28" t="s">
        <v>19</v>
      </c>
      <c r="L8" s="29" t="s">
        <v>20</v>
      </c>
      <c r="M8" s="30">
        <f>D8-F8</f>
        <v>-41624</v>
      </c>
    </row>
    <row r="9" spans="1:13" ht="79.5" thickBot="1" x14ac:dyDescent="0.3">
      <c r="A9" s="24">
        <v>7</v>
      </c>
      <c r="B9" s="25" t="s">
        <v>106</v>
      </c>
      <c r="C9" s="4" t="s">
        <v>107</v>
      </c>
      <c r="D9" s="26">
        <v>64000</v>
      </c>
      <c r="E9" s="5" t="s">
        <v>34</v>
      </c>
      <c r="F9" s="27">
        <v>59250</v>
      </c>
      <c r="G9" s="27">
        <f t="shared" si="0"/>
        <v>70507.5</v>
      </c>
      <c r="H9" s="6" t="s">
        <v>16</v>
      </c>
      <c r="I9" s="7" t="s">
        <v>29</v>
      </c>
      <c r="J9" s="25" t="s">
        <v>108</v>
      </c>
      <c r="K9" s="28" t="s">
        <v>109</v>
      </c>
      <c r="L9" s="29" t="s">
        <v>110</v>
      </c>
      <c r="M9" s="30"/>
    </row>
    <row r="10" spans="1:13" ht="174" thickBot="1" x14ac:dyDescent="0.3">
      <c r="A10" s="24">
        <v>8</v>
      </c>
      <c r="B10" s="25" t="s">
        <v>114</v>
      </c>
      <c r="C10" s="4" t="s">
        <v>115</v>
      </c>
      <c r="D10" s="26">
        <v>102500</v>
      </c>
      <c r="E10" s="5" t="s">
        <v>34</v>
      </c>
      <c r="F10" s="27">
        <v>102273.12</v>
      </c>
      <c r="G10" s="27">
        <f t="shared" si="0"/>
        <v>121705.01279999998</v>
      </c>
      <c r="H10" s="6" t="s">
        <v>116</v>
      </c>
      <c r="I10" s="7" t="s">
        <v>29</v>
      </c>
      <c r="J10" s="25" t="s">
        <v>117</v>
      </c>
      <c r="K10" s="28" t="s">
        <v>118</v>
      </c>
      <c r="L10" s="29" t="s">
        <v>20</v>
      </c>
      <c r="M10" s="30"/>
    </row>
    <row r="11" spans="1:13" ht="135.75" thickBot="1" x14ac:dyDescent="0.3">
      <c r="A11" s="24">
        <v>9</v>
      </c>
      <c r="B11" s="25" t="s">
        <v>83</v>
      </c>
      <c r="C11" s="4" t="s">
        <v>40</v>
      </c>
      <c r="D11" s="26">
        <f>'[1]anexa pap'!E136</f>
        <v>1312008.7226890756</v>
      </c>
      <c r="E11" s="5" t="s">
        <v>41</v>
      </c>
      <c r="F11" s="27">
        <v>134640</v>
      </c>
      <c r="G11" s="27">
        <f t="shared" si="0"/>
        <v>160221.6</v>
      </c>
      <c r="H11" s="6" t="s">
        <v>16</v>
      </c>
      <c r="I11" s="7" t="s">
        <v>29</v>
      </c>
      <c r="J11" s="25" t="s">
        <v>42</v>
      </c>
      <c r="K11" s="28" t="s">
        <v>25</v>
      </c>
      <c r="L11" s="29" t="s">
        <v>43</v>
      </c>
      <c r="M11" s="30">
        <f>D11-F11</f>
        <v>1177368.7226890756</v>
      </c>
    </row>
    <row r="12" spans="1:13" ht="135.75" thickBot="1" x14ac:dyDescent="0.3">
      <c r="A12" s="24">
        <v>10</v>
      </c>
      <c r="B12" s="25" t="s">
        <v>84</v>
      </c>
      <c r="C12" s="4" t="s">
        <v>44</v>
      </c>
      <c r="D12" s="26">
        <f>F12</f>
        <v>33613.445378151264</v>
      </c>
      <c r="E12" s="5" t="s">
        <v>41</v>
      </c>
      <c r="F12" s="27">
        <f>G12/1.19</f>
        <v>33613.445378151264</v>
      </c>
      <c r="G12" s="27">
        <v>40000</v>
      </c>
      <c r="H12" s="6" t="s">
        <v>16</v>
      </c>
      <c r="I12" s="7" t="s">
        <v>17</v>
      </c>
      <c r="J12" s="25" t="s">
        <v>45</v>
      </c>
      <c r="K12" s="28" t="s">
        <v>19</v>
      </c>
      <c r="L12" s="29" t="s">
        <v>20</v>
      </c>
      <c r="M12" s="30">
        <f>D12-G12</f>
        <v>-6386.5546218487361</v>
      </c>
    </row>
    <row r="13" spans="1:13" ht="135" thickBot="1" x14ac:dyDescent="0.3">
      <c r="A13" s="24">
        <v>11</v>
      </c>
      <c r="B13" s="25" t="s">
        <v>85</v>
      </c>
      <c r="C13" s="4" t="s">
        <v>46</v>
      </c>
      <c r="D13" s="26">
        <f>'[1]anexa pap 03.05.2022'!E159</f>
        <v>40000</v>
      </c>
      <c r="E13" s="5" t="s">
        <v>41</v>
      </c>
      <c r="F13" s="27">
        <v>100800</v>
      </c>
      <c r="G13" s="27">
        <f t="shared" ref="G13:G24" si="1">F13*1.19</f>
        <v>119952</v>
      </c>
      <c r="H13" s="6" t="s">
        <v>47</v>
      </c>
      <c r="I13" s="7" t="s">
        <v>29</v>
      </c>
      <c r="J13" s="25" t="s">
        <v>48</v>
      </c>
      <c r="K13" s="28" t="s">
        <v>49</v>
      </c>
      <c r="L13" s="29" t="s">
        <v>20</v>
      </c>
      <c r="M13" s="30">
        <f t="shared" ref="M13:M22" si="2">D13-F13</f>
        <v>-60800</v>
      </c>
    </row>
    <row r="14" spans="1:13" s="36" customFormat="1" ht="135" thickBot="1" x14ac:dyDescent="0.3">
      <c r="A14" s="24">
        <v>12</v>
      </c>
      <c r="B14" s="31" t="s">
        <v>221</v>
      </c>
      <c r="C14" s="20" t="s">
        <v>50</v>
      </c>
      <c r="D14" s="32">
        <v>84033.613445378156</v>
      </c>
      <c r="E14" s="21" t="s">
        <v>41</v>
      </c>
      <c r="F14" s="33">
        <v>71016.39</v>
      </c>
      <c r="G14" s="33">
        <f t="shared" si="1"/>
        <v>84509.504099999991</v>
      </c>
      <c r="H14" s="22" t="s">
        <v>47</v>
      </c>
      <c r="I14" s="23" t="s">
        <v>29</v>
      </c>
      <c r="J14" s="31" t="s">
        <v>51</v>
      </c>
      <c r="K14" s="34" t="s">
        <v>52</v>
      </c>
      <c r="L14" s="35" t="s">
        <v>20</v>
      </c>
      <c r="M14" s="30">
        <f t="shared" si="2"/>
        <v>13017.223445378157</v>
      </c>
    </row>
    <row r="15" spans="1:13" ht="204" thickBot="1" x14ac:dyDescent="0.3">
      <c r="A15" s="24">
        <v>13</v>
      </c>
      <c r="B15" s="25" t="s">
        <v>100</v>
      </c>
      <c r="C15" s="4" t="s">
        <v>96</v>
      </c>
      <c r="D15" s="26">
        <v>144384</v>
      </c>
      <c r="E15" s="5" t="s">
        <v>41</v>
      </c>
      <c r="F15" s="27">
        <v>132497.60000000001</v>
      </c>
      <c r="G15" s="27">
        <f t="shared" si="1"/>
        <v>157672.144</v>
      </c>
      <c r="H15" s="6" t="s">
        <v>99</v>
      </c>
      <c r="I15" s="7" t="s">
        <v>29</v>
      </c>
      <c r="J15" s="25" t="s">
        <v>97</v>
      </c>
      <c r="K15" s="28" t="s">
        <v>98</v>
      </c>
      <c r="L15" s="29" t="s">
        <v>20</v>
      </c>
      <c r="M15" s="30"/>
    </row>
    <row r="16" spans="1:13" ht="100.5" thickBot="1" x14ac:dyDescent="0.3">
      <c r="A16" s="24">
        <v>14</v>
      </c>
      <c r="B16" s="25" t="s">
        <v>111</v>
      </c>
      <c r="C16" s="4" t="s">
        <v>112</v>
      </c>
      <c r="D16" s="26">
        <v>100000</v>
      </c>
      <c r="E16" s="5" t="s">
        <v>41</v>
      </c>
      <c r="F16" s="27">
        <v>99500</v>
      </c>
      <c r="G16" s="27">
        <f t="shared" si="1"/>
        <v>118405</v>
      </c>
      <c r="H16" s="6" t="s">
        <v>47</v>
      </c>
      <c r="I16" s="7" t="s">
        <v>29</v>
      </c>
      <c r="J16" s="25" t="s">
        <v>48</v>
      </c>
      <c r="K16" s="28" t="s">
        <v>113</v>
      </c>
      <c r="L16" s="29" t="s">
        <v>110</v>
      </c>
      <c r="M16" s="30"/>
    </row>
    <row r="17" spans="1:16" ht="147.75" customHeight="1" thickBot="1" x14ac:dyDescent="0.3">
      <c r="A17" s="24">
        <v>15</v>
      </c>
      <c r="B17" s="25" t="s">
        <v>86</v>
      </c>
      <c r="C17" s="4" t="s">
        <v>53</v>
      </c>
      <c r="D17" s="26">
        <f>[1]paap!E51</f>
        <v>323000</v>
      </c>
      <c r="E17" s="5" t="s">
        <v>54</v>
      </c>
      <c r="F17" s="27">
        <v>9663860</v>
      </c>
      <c r="G17" s="27">
        <f t="shared" si="1"/>
        <v>11499993.4</v>
      </c>
      <c r="H17" s="6" t="s">
        <v>55</v>
      </c>
      <c r="I17" s="7" t="s">
        <v>17</v>
      </c>
      <c r="J17" s="25" t="s">
        <v>56</v>
      </c>
      <c r="K17" s="28" t="s">
        <v>25</v>
      </c>
      <c r="L17" s="29" t="s">
        <v>20</v>
      </c>
      <c r="M17" s="30">
        <f t="shared" si="2"/>
        <v>-9340860</v>
      </c>
    </row>
    <row r="18" spans="1:16" ht="150" thickBot="1" x14ac:dyDescent="0.3">
      <c r="A18" s="24">
        <v>16</v>
      </c>
      <c r="B18" s="25" t="s">
        <v>87</v>
      </c>
      <c r="C18" s="4" t="s">
        <v>53</v>
      </c>
      <c r="D18" s="26">
        <f>F18</f>
        <v>1200000</v>
      </c>
      <c r="E18" s="5" t="s">
        <v>54</v>
      </c>
      <c r="F18" s="27">
        <v>1200000</v>
      </c>
      <c r="G18" s="27">
        <f t="shared" si="1"/>
        <v>1428000</v>
      </c>
      <c r="H18" s="6" t="s">
        <v>57</v>
      </c>
      <c r="I18" s="7" t="s">
        <v>29</v>
      </c>
      <c r="J18" s="25" t="s">
        <v>58</v>
      </c>
      <c r="K18" s="28" t="s">
        <v>59</v>
      </c>
      <c r="L18" s="29" t="s">
        <v>60</v>
      </c>
      <c r="M18" s="30">
        <f t="shared" si="2"/>
        <v>0</v>
      </c>
    </row>
    <row r="19" spans="1:16" ht="213.75" customHeight="1" thickBot="1" x14ac:dyDescent="0.3">
      <c r="A19" s="24">
        <v>17</v>
      </c>
      <c r="B19" s="37" t="s">
        <v>215</v>
      </c>
      <c r="C19" s="4" t="s">
        <v>61</v>
      </c>
      <c r="D19" s="26">
        <f>F19</f>
        <v>90000</v>
      </c>
      <c r="E19" s="5" t="s">
        <v>62</v>
      </c>
      <c r="F19" s="27">
        <f>G19/1.19</f>
        <v>90000</v>
      </c>
      <c r="G19" s="38">
        <v>107100</v>
      </c>
      <c r="H19" s="6" t="s">
        <v>16</v>
      </c>
      <c r="I19" s="7" t="s">
        <v>29</v>
      </c>
      <c r="J19" s="25" t="s">
        <v>63</v>
      </c>
      <c r="K19" s="28" t="s">
        <v>64</v>
      </c>
      <c r="L19" s="29" t="s">
        <v>65</v>
      </c>
      <c r="M19" s="30">
        <f t="shared" si="2"/>
        <v>0</v>
      </c>
    </row>
    <row r="20" spans="1:16" ht="120.75" thickBot="1" x14ac:dyDescent="0.3">
      <c r="A20" s="24">
        <v>18</v>
      </c>
      <c r="B20" s="25" t="s">
        <v>88</v>
      </c>
      <c r="C20" s="4" t="s">
        <v>66</v>
      </c>
      <c r="D20" s="26">
        <v>32352.941176470591</v>
      </c>
      <c r="E20" s="5" t="s">
        <v>67</v>
      </c>
      <c r="F20" s="27">
        <v>24538</v>
      </c>
      <c r="G20" s="27">
        <f t="shared" si="1"/>
        <v>29200.219999999998</v>
      </c>
      <c r="H20" s="6" t="s">
        <v>23</v>
      </c>
      <c r="I20" s="7" t="s">
        <v>29</v>
      </c>
      <c r="J20" s="25" t="s">
        <v>68</v>
      </c>
      <c r="K20" s="28" t="s">
        <v>69</v>
      </c>
      <c r="L20" s="29" t="s">
        <v>70</v>
      </c>
      <c r="M20" s="30">
        <f t="shared" si="2"/>
        <v>7814.941176470591</v>
      </c>
    </row>
    <row r="21" spans="1:16" ht="147" customHeight="1" thickBot="1" x14ac:dyDescent="0.3">
      <c r="A21" s="24">
        <v>19</v>
      </c>
      <c r="B21" s="25" t="s">
        <v>89</v>
      </c>
      <c r="C21" s="4" t="s">
        <v>71</v>
      </c>
      <c r="D21" s="26">
        <f>'[1]anexa pap 03.05.2022'!E71</f>
        <v>5200</v>
      </c>
      <c r="E21" s="5" t="s">
        <v>72</v>
      </c>
      <c r="F21" s="27">
        <v>79000</v>
      </c>
      <c r="G21" s="27">
        <f t="shared" si="1"/>
        <v>94010</v>
      </c>
      <c r="H21" s="6" t="s">
        <v>73</v>
      </c>
      <c r="I21" s="7" t="s">
        <v>29</v>
      </c>
      <c r="J21" s="25" t="s">
        <v>74</v>
      </c>
      <c r="K21" s="28" t="s">
        <v>75</v>
      </c>
      <c r="L21" s="29" t="s">
        <v>76</v>
      </c>
      <c r="M21" s="30">
        <f t="shared" si="2"/>
        <v>-73800</v>
      </c>
    </row>
    <row r="22" spans="1:16" ht="74.25" thickBot="1" x14ac:dyDescent="0.3">
      <c r="A22" s="24">
        <v>20</v>
      </c>
      <c r="B22" s="25" t="s">
        <v>90</v>
      </c>
      <c r="C22" s="4" t="s">
        <v>77</v>
      </c>
      <c r="D22" s="26">
        <f>F22</f>
        <v>294000</v>
      </c>
      <c r="E22" s="5" t="s">
        <v>78</v>
      </c>
      <c r="F22" s="27">
        <f>G22/1.19</f>
        <v>294000</v>
      </c>
      <c r="G22" s="27">
        <v>349860</v>
      </c>
      <c r="H22" s="6" t="s">
        <v>28</v>
      </c>
      <c r="I22" s="7" t="s">
        <v>29</v>
      </c>
      <c r="J22" s="25" t="s">
        <v>79</v>
      </c>
      <c r="K22" s="28" t="s">
        <v>75</v>
      </c>
      <c r="L22" s="29" t="s">
        <v>20</v>
      </c>
      <c r="M22" s="30">
        <f t="shared" si="2"/>
        <v>0</v>
      </c>
    </row>
    <row r="23" spans="1:16" ht="135.75" thickBot="1" x14ac:dyDescent="0.3">
      <c r="A23" s="24">
        <v>21</v>
      </c>
      <c r="B23" s="25" t="s">
        <v>91</v>
      </c>
      <c r="C23" s="4" t="s">
        <v>92</v>
      </c>
      <c r="D23" s="26">
        <v>31520</v>
      </c>
      <c r="E23" s="5" t="s">
        <v>93</v>
      </c>
      <c r="F23" s="27">
        <v>31496</v>
      </c>
      <c r="G23" s="27">
        <f t="shared" si="1"/>
        <v>37480.239999999998</v>
      </c>
      <c r="H23" s="6" t="s">
        <v>16</v>
      </c>
      <c r="I23" s="7" t="s">
        <v>29</v>
      </c>
      <c r="J23" s="25" t="s">
        <v>94</v>
      </c>
      <c r="K23" s="28" t="s">
        <v>95</v>
      </c>
      <c r="L23" s="29" t="s">
        <v>20</v>
      </c>
      <c r="M23" s="30"/>
    </row>
    <row r="24" spans="1:16" ht="115.5" customHeight="1" thickBot="1" x14ac:dyDescent="0.3">
      <c r="A24" s="24">
        <v>22</v>
      </c>
      <c r="B24" s="25" t="s">
        <v>101</v>
      </c>
      <c r="C24" s="4" t="s">
        <v>102</v>
      </c>
      <c r="D24" s="26">
        <v>62485.15</v>
      </c>
      <c r="E24" s="5" t="s">
        <v>93</v>
      </c>
      <c r="F24" s="27">
        <v>61831.56</v>
      </c>
      <c r="G24" s="27">
        <f t="shared" si="1"/>
        <v>73579.556399999987</v>
      </c>
      <c r="H24" s="6" t="s">
        <v>103</v>
      </c>
      <c r="I24" s="7" t="s">
        <v>29</v>
      </c>
      <c r="J24" s="25" t="s">
        <v>104</v>
      </c>
      <c r="K24" s="28" t="s">
        <v>105</v>
      </c>
      <c r="L24" s="29" t="s">
        <v>20</v>
      </c>
      <c r="M24" s="30"/>
    </row>
    <row r="25" spans="1:16" ht="72" thickBot="1" x14ac:dyDescent="0.3">
      <c r="A25" s="24">
        <v>23</v>
      </c>
      <c r="B25" s="25" t="s">
        <v>119</v>
      </c>
      <c r="C25" s="4" t="s">
        <v>120</v>
      </c>
      <c r="D25" s="26">
        <v>48833.25</v>
      </c>
      <c r="E25" s="5" t="s">
        <v>121</v>
      </c>
      <c r="F25" s="27">
        <v>48833.25</v>
      </c>
      <c r="G25" s="27">
        <v>58111.567499999997</v>
      </c>
      <c r="H25" s="6" t="s">
        <v>55</v>
      </c>
      <c r="I25" s="7" t="s">
        <v>29</v>
      </c>
      <c r="J25" s="25" t="s">
        <v>122</v>
      </c>
      <c r="K25" s="28" t="s">
        <v>118</v>
      </c>
      <c r="L25" s="29" t="s">
        <v>110</v>
      </c>
      <c r="M25" s="30"/>
    </row>
    <row r="26" spans="1:16" ht="120.75" thickBot="1" x14ac:dyDescent="0.3">
      <c r="A26" s="24">
        <v>24</v>
      </c>
      <c r="B26" s="39" t="s">
        <v>123</v>
      </c>
      <c r="C26" s="11" t="s">
        <v>124</v>
      </c>
      <c r="D26" s="40">
        <v>1000000</v>
      </c>
      <c r="E26" s="12">
        <v>71.03</v>
      </c>
      <c r="F26" s="41">
        <v>929437.28</v>
      </c>
      <c r="G26" s="41">
        <v>1106030.3632</v>
      </c>
      <c r="H26" s="13" t="s">
        <v>28</v>
      </c>
      <c r="I26" s="14" t="s">
        <v>29</v>
      </c>
      <c r="J26" s="39" t="s">
        <v>125</v>
      </c>
      <c r="K26" s="42" t="s">
        <v>126</v>
      </c>
      <c r="L26" s="43" t="s">
        <v>127</v>
      </c>
      <c r="M26" s="30"/>
    </row>
    <row r="27" spans="1:16" ht="95.25" customHeight="1" x14ac:dyDescent="0.25">
      <c r="A27" s="61">
        <v>25</v>
      </c>
      <c r="B27" s="63" t="s">
        <v>128</v>
      </c>
      <c r="C27" s="10" t="s">
        <v>129</v>
      </c>
      <c r="D27" s="44">
        <v>1160000</v>
      </c>
      <c r="E27" s="15" t="s">
        <v>78</v>
      </c>
      <c r="F27" s="45">
        <v>1158520</v>
      </c>
      <c r="G27" s="46">
        <v>1378638.8</v>
      </c>
      <c r="H27" s="69" t="s">
        <v>131</v>
      </c>
      <c r="I27" s="67" t="s">
        <v>29</v>
      </c>
      <c r="J27" s="65" t="s">
        <v>132</v>
      </c>
      <c r="K27" s="65" t="s">
        <v>126</v>
      </c>
      <c r="L27" s="65" t="s">
        <v>133</v>
      </c>
    </row>
    <row r="28" spans="1:16" ht="95.25" thickBot="1" x14ac:dyDescent="0.3">
      <c r="A28" s="62"/>
      <c r="B28" s="64"/>
      <c r="C28" s="47" t="s">
        <v>130</v>
      </c>
      <c r="D28" s="48">
        <v>242500</v>
      </c>
      <c r="E28" s="16" t="s">
        <v>72</v>
      </c>
      <c r="F28" s="49">
        <v>242500</v>
      </c>
      <c r="G28" s="50">
        <v>288575</v>
      </c>
      <c r="H28" s="70"/>
      <c r="I28" s="68"/>
      <c r="J28" s="66"/>
      <c r="K28" s="66"/>
      <c r="L28" s="66"/>
    </row>
    <row r="29" spans="1:16" ht="150.75" thickBot="1" x14ac:dyDescent="0.3">
      <c r="A29" s="51">
        <v>26</v>
      </c>
      <c r="B29" s="52" t="s">
        <v>134</v>
      </c>
      <c r="C29" s="17" t="s">
        <v>135</v>
      </c>
      <c r="D29" s="44">
        <v>282352.9411764706</v>
      </c>
      <c r="E29" s="15" t="s">
        <v>78</v>
      </c>
      <c r="F29" s="53">
        <v>155748.03361344538</v>
      </c>
      <c r="G29" s="53">
        <v>185340.16</v>
      </c>
      <c r="H29" s="18" t="s">
        <v>131</v>
      </c>
      <c r="I29" s="19" t="s">
        <v>29</v>
      </c>
      <c r="J29" s="52" t="s">
        <v>136</v>
      </c>
      <c r="K29" s="54" t="s">
        <v>137</v>
      </c>
      <c r="L29" s="55" t="s">
        <v>138</v>
      </c>
      <c r="M29" s="30"/>
    </row>
    <row r="30" spans="1:16" ht="186" thickBot="1" x14ac:dyDescent="0.3">
      <c r="A30" s="51">
        <v>27</v>
      </c>
      <c r="B30" s="52" t="s">
        <v>139</v>
      </c>
      <c r="C30" s="17" t="s">
        <v>140</v>
      </c>
      <c r="D30" s="44">
        <v>360000</v>
      </c>
      <c r="E30" s="15" t="s">
        <v>141</v>
      </c>
      <c r="F30" s="53">
        <v>110127.47</v>
      </c>
      <c r="G30" s="53">
        <v>131051.6893</v>
      </c>
      <c r="H30" s="18" t="s">
        <v>142</v>
      </c>
      <c r="I30" s="19" t="s">
        <v>29</v>
      </c>
      <c r="J30" s="52" t="s">
        <v>143</v>
      </c>
      <c r="K30" s="54" t="s">
        <v>144</v>
      </c>
      <c r="L30" s="55" t="s">
        <v>20</v>
      </c>
      <c r="M30" s="30"/>
    </row>
    <row r="31" spans="1:16" ht="120.75" thickBot="1" x14ac:dyDescent="0.3">
      <c r="A31" s="51">
        <v>28</v>
      </c>
      <c r="B31" s="52" t="s">
        <v>145</v>
      </c>
      <c r="C31" s="17" t="s">
        <v>146</v>
      </c>
      <c r="D31" s="44">
        <v>128000</v>
      </c>
      <c r="E31" s="15" t="s">
        <v>147</v>
      </c>
      <c r="F31" s="53">
        <v>125756</v>
      </c>
      <c r="G31" s="53">
        <v>149649.63999999998</v>
      </c>
      <c r="H31" s="18" t="s">
        <v>16</v>
      </c>
      <c r="I31" s="19" t="s">
        <v>29</v>
      </c>
      <c r="J31" s="52" t="s">
        <v>148</v>
      </c>
      <c r="K31" s="54" t="s">
        <v>149</v>
      </c>
      <c r="L31" s="55" t="s">
        <v>60</v>
      </c>
      <c r="M31" s="30"/>
    </row>
    <row r="32" spans="1:16" ht="86.25" thickBot="1" x14ac:dyDescent="0.3">
      <c r="A32" s="51">
        <v>29</v>
      </c>
      <c r="B32" s="52" t="s">
        <v>150</v>
      </c>
      <c r="C32" s="17" t="s">
        <v>151</v>
      </c>
      <c r="D32" s="44">
        <v>42000</v>
      </c>
      <c r="E32" s="15" t="s">
        <v>147</v>
      </c>
      <c r="F32" s="53">
        <v>42000</v>
      </c>
      <c r="G32" s="53">
        <v>49980</v>
      </c>
      <c r="H32" s="18" t="s">
        <v>16</v>
      </c>
      <c r="I32" s="19" t="s">
        <v>29</v>
      </c>
      <c r="J32" s="52" t="s">
        <v>148</v>
      </c>
      <c r="K32" s="54" t="s">
        <v>149</v>
      </c>
      <c r="L32" s="55" t="s">
        <v>60</v>
      </c>
      <c r="M32" s="30"/>
      <c r="P32">
        <v>5000</v>
      </c>
    </row>
    <row r="33" spans="1:16" ht="86.25" thickBot="1" x14ac:dyDescent="0.3">
      <c r="A33" s="51">
        <v>30</v>
      </c>
      <c r="B33" s="52" t="s">
        <v>152</v>
      </c>
      <c r="C33" s="17" t="s">
        <v>153</v>
      </c>
      <c r="D33" s="44">
        <v>3901690</v>
      </c>
      <c r="E33" s="15" t="s">
        <v>147</v>
      </c>
      <c r="F33" s="53">
        <v>3901690</v>
      </c>
      <c r="G33" s="53">
        <v>4643011.0999999996</v>
      </c>
      <c r="H33" s="18" t="s">
        <v>16</v>
      </c>
      <c r="I33" s="19" t="s">
        <v>29</v>
      </c>
      <c r="J33" s="52" t="s">
        <v>148</v>
      </c>
      <c r="K33" s="54" t="s">
        <v>149</v>
      </c>
      <c r="L33" s="55" t="s">
        <v>60</v>
      </c>
      <c r="M33" s="30"/>
      <c r="P33">
        <v>5</v>
      </c>
    </row>
    <row r="34" spans="1:16" ht="187.5" customHeight="1" thickBot="1" x14ac:dyDescent="0.3">
      <c r="A34" s="51">
        <v>31</v>
      </c>
      <c r="B34" s="52" t="s">
        <v>154</v>
      </c>
      <c r="C34" s="17" t="s">
        <v>155</v>
      </c>
      <c r="D34" s="44">
        <v>130000</v>
      </c>
      <c r="E34" s="15" t="s">
        <v>156</v>
      </c>
      <c r="F34" s="53">
        <v>130000</v>
      </c>
      <c r="G34" s="53">
        <v>154700</v>
      </c>
      <c r="H34" s="18" t="s">
        <v>47</v>
      </c>
      <c r="I34" s="19" t="s">
        <v>29</v>
      </c>
      <c r="J34" s="52" t="s">
        <v>157</v>
      </c>
      <c r="K34" s="54" t="s">
        <v>158</v>
      </c>
      <c r="L34" s="55" t="s">
        <v>159</v>
      </c>
      <c r="M34" s="30"/>
      <c r="P34">
        <f>P33*P32</f>
        <v>25000</v>
      </c>
    </row>
    <row r="35" spans="1:16" ht="186" thickBot="1" x14ac:dyDescent="0.3">
      <c r="A35" s="51">
        <v>32</v>
      </c>
      <c r="B35" s="52" t="s">
        <v>160</v>
      </c>
      <c r="C35" s="17" t="s">
        <v>161</v>
      </c>
      <c r="D35" s="44">
        <v>183124</v>
      </c>
      <c r="E35" s="15" t="s">
        <v>41</v>
      </c>
      <c r="F35" s="53">
        <v>137790</v>
      </c>
      <c r="G35" s="53">
        <v>163970.1</v>
      </c>
      <c r="H35" s="18" t="s">
        <v>142</v>
      </c>
      <c r="I35" s="19" t="s">
        <v>17</v>
      </c>
      <c r="J35" s="52" t="s">
        <v>162</v>
      </c>
      <c r="K35" s="54" t="s">
        <v>163</v>
      </c>
      <c r="L35" s="55" t="s">
        <v>20</v>
      </c>
      <c r="M35" s="30"/>
    </row>
    <row r="36" spans="1:16" ht="86.25" thickBot="1" x14ac:dyDescent="0.3">
      <c r="A36" s="51">
        <v>33</v>
      </c>
      <c r="B36" s="52" t="s">
        <v>164</v>
      </c>
      <c r="C36" s="17" t="s">
        <v>165</v>
      </c>
      <c r="D36" s="44">
        <v>124572.94</v>
      </c>
      <c r="E36" s="15">
        <v>20.14</v>
      </c>
      <c r="F36" s="53">
        <v>83857.5</v>
      </c>
      <c r="G36" s="53">
        <v>83857.5</v>
      </c>
      <c r="H36" s="18" t="s">
        <v>166</v>
      </c>
      <c r="I36" s="19" t="s">
        <v>29</v>
      </c>
      <c r="J36" s="52" t="s">
        <v>167</v>
      </c>
      <c r="K36" s="54" t="s">
        <v>163</v>
      </c>
      <c r="L36" s="55" t="s">
        <v>20</v>
      </c>
      <c r="M36" s="30"/>
    </row>
    <row r="37" spans="1:16" ht="129" thickBot="1" x14ac:dyDescent="0.3">
      <c r="A37" s="51">
        <v>34</v>
      </c>
      <c r="B37" s="52" t="s">
        <v>168</v>
      </c>
      <c r="C37" s="17" t="s">
        <v>169</v>
      </c>
      <c r="D37" s="44">
        <v>408468.06722689077</v>
      </c>
      <c r="E37" s="15" t="s">
        <v>156</v>
      </c>
      <c r="F37" s="53">
        <v>99500</v>
      </c>
      <c r="G37" s="53">
        <v>118405</v>
      </c>
      <c r="H37" s="56" t="s">
        <v>142</v>
      </c>
      <c r="I37" s="19" t="s">
        <v>29</v>
      </c>
      <c r="J37" s="52" t="s">
        <v>170</v>
      </c>
      <c r="K37" s="54" t="s">
        <v>171</v>
      </c>
      <c r="L37" s="55" t="s">
        <v>20</v>
      </c>
      <c r="M37" s="30"/>
    </row>
    <row r="38" spans="1:16" ht="96.75" customHeight="1" x14ac:dyDescent="0.25">
      <c r="A38" s="51">
        <v>35</v>
      </c>
      <c r="B38" s="57" t="s">
        <v>172</v>
      </c>
      <c r="C38" s="17" t="s">
        <v>169</v>
      </c>
      <c r="D38" s="44">
        <f t="shared" ref="D38:D50" si="3">F38</f>
        <v>174000</v>
      </c>
      <c r="E38" s="15" t="s">
        <v>156</v>
      </c>
      <c r="F38" s="53">
        <f>G38/1.19</f>
        <v>174000</v>
      </c>
      <c r="G38" s="53">
        <v>207060</v>
      </c>
      <c r="H38" s="56" t="s">
        <v>142</v>
      </c>
      <c r="I38" s="19" t="s">
        <v>29</v>
      </c>
      <c r="J38" s="52" t="s">
        <v>173</v>
      </c>
      <c r="K38" s="54" t="s">
        <v>174</v>
      </c>
      <c r="L38" s="55" t="s">
        <v>175</v>
      </c>
    </row>
    <row r="39" spans="1:16" ht="121.5" customHeight="1" x14ac:dyDescent="0.25">
      <c r="A39" s="51">
        <v>36</v>
      </c>
      <c r="B39" s="58" t="s">
        <v>176</v>
      </c>
      <c r="C39" s="17" t="s">
        <v>169</v>
      </c>
      <c r="D39" s="44">
        <f t="shared" si="3"/>
        <v>7000</v>
      </c>
      <c r="E39" s="15" t="s">
        <v>156</v>
      </c>
      <c r="F39" s="53">
        <f>G39/1.19</f>
        <v>7000</v>
      </c>
      <c r="G39" s="53">
        <v>8330</v>
      </c>
      <c r="H39" s="56" t="s">
        <v>177</v>
      </c>
      <c r="I39" s="19" t="s">
        <v>29</v>
      </c>
      <c r="J39" s="52" t="s">
        <v>173</v>
      </c>
      <c r="K39" s="54" t="s">
        <v>174</v>
      </c>
      <c r="L39" s="55" t="s">
        <v>20</v>
      </c>
    </row>
    <row r="40" spans="1:16" ht="205.5" thickBot="1" x14ac:dyDescent="0.3">
      <c r="A40" s="51">
        <v>37</v>
      </c>
      <c r="B40" s="52" t="s">
        <v>178</v>
      </c>
      <c r="C40" s="17" t="s">
        <v>140</v>
      </c>
      <c r="D40" s="44">
        <f t="shared" si="3"/>
        <v>110127.47</v>
      </c>
      <c r="E40" s="15" t="s">
        <v>141</v>
      </c>
      <c r="F40" s="53">
        <v>110127.47</v>
      </c>
      <c r="G40" s="53">
        <v>392739.99</v>
      </c>
      <c r="H40" s="18" t="s">
        <v>142</v>
      </c>
      <c r="I40" s="19" t="s">
        <v>29</v>
      </c>
      <c r="J40" s="52" t="s">
        <v>143</v>
      </c>
      <c r="K40" s="54" t="s">
        <v>179</v>
      </c>
      <c r="L40" s="55" t="s">
        <v>180</v>
      </c>
    </row>
    <row r="41" spans="1:16" ht="158.25" thickBot="1" x14ac:dyDescent="0.3">
      <c r="A41" s="51">
        <v>38</v>
      </c>
      <c r="B41" s="25" t="s">
        <v>181</v>
      </c>
      <c r="C41" s="4" t="s">
        <v>112</v>
      </c>
      <c r="D41" s="26">
        <f t="shared" si="3"/>
        <v>99500</v>
      </c>
      <c r="E41" s="5" t="s">
        <v>41</v>
      </c>
      <c r="F41" s="27">
        <v>99500</v>
      </c>
      <c r="G41" s="27">
        <v>29988</v>
      </c>
      <c r="H41" s="6" t="s">
        <v>47</v>
      </c>
      <c r="I41" s="7" t="s">
        <v>29</v>
      </c>
      <c r="J41" s="25" t="s">
        <v>48</v>
      </c>
      <c r="K41" s="28" t="s">
        <v>179</v>
      </c>
      <c r="L41" s="29" t="s">
        <v>180</v>
      </c>
    </row>
    <row r="42" spans="1:16" ht="219" x14ac:dyDescent="0.25">
      <c r="A42" s="51">
        <v>39</v>
      </c>
      <c r="B42" s="52" t="s">
        <v>182</v>
      </c>
      <c r="C42" s="17" t="s">
        <v>161</v>
      </c>
      <c r="D42" s="44">
        <f t="shared" si="3"/>
        <v>137790</v>
      </c>
      <c r="E42" s="15" t="s">
        <v>41</v>
      </c>
      <c r="F42" s="53">
        <v>137790</v>
      </c>
      <c r="G42" s="53">
        <v>483128.1</v>
      </c>
      <c r="H42" s="18" t="s">
        <v>142</v>
      </c>
      <c r="I42" s="19" t="s">
        <v>17</v>
      </c>
      <c r="J42" s="52" t="s">
        <v>162</v>
      </c>
      <c r="K42" s="54" t="s">
        <v>179</v>
      </c>
      <c r="L42" s="55" t="s">
        <v>180</v>
      </c>
    </row>
    <row r="43" spans="1:16" ht="93" x14ac:dyDescent="0.25">
      <c r="A43" s="51">
        <v>40</v>
      </c>
      <c r="B43" s="52" t="s">
        <v>183</v>
      </c>
      <c r="C43" s="17" t="s">
        <v>165</v>
      </c>
      <c r="D43" s="44">
        <f t="shared" si="3"/>
        <v>83857.5</v>
      </c>
      <c r="E43" s="15">
        <v>20.14</v>
      </c>
      <c r="F43" s="53">
        <v>83857.5</v>
      </c>
      <c r="G43" s="53">
        <v>81670</v>
      </c>
      <c r="H43" s="18" t="s">
        <v>166</v>
      </c>
      <c r="I43" s="19" t="s">
        <v>29</v>
      </c>
      <c r="J43" s="52" t="s">
        <v>167</v>
      </c>
      <c r="K43" s="54" t="s">
        <v>179</v>
      </c>
      <c r="L43" s="55" t="s">
        <v>180</v>
      </c>
    </row>
    <row r="44" spans="1:16" ht="139.5" thickBot="1" x14ac:dyDescent="0.3">
      <c r="A44" s="51">
        <v>41</v>
      </c>
      <c r="B44" s="52" t="s">
        <v>184</v>
      </c>
      <c r="C44" s="17" t="s">
        <v>169</v>
      </c>
      <c r="D44" s="44">
        <f t="shared" si="3"/>
        <v>99500</v>
      </c>
      <c r="E44" s="15" t="s">
        <v>156</v>
      </c>
      <c r="F44" s="53">
        <v>99500</v>
      </c>
      <c r="G44" s="53">
        <v>118405</v>
      </c>
      <c r="H44" s="56" t="s">
        <v>142</v>
      </c>
      <c r="I44" s="19" t="s">
        <v>29</v>
      </c>
      <c r="J44" s="52" t="s">
        <v>170</v>
      </c>
      <c r="K44" s="54" t="s">
        <v>179</v>
      </c>
      <c r="L44" s="55" t="s">
        <v>180</v>
      </c>
    </row>
    <row r="45" spans="1:16" ht="30.75" thickBot="1" x14ac:dyDescent="0.3">
      <c r="A45" s="51">
        <v>42</v>
      </c>
      <c r="B45" s="25" t="s">
        <v>185</v>
      </c>
      <c r="C45" s="4" t="s">
        <v>77</v>
      </c>
      <c r="D45" s="26">
        <f t="shared" si="3"/>
        <v>294000</v>
      </c>
      <c r="E45" s="5" t="s">
        <v>78</v>
      </c>
      <c r="F45" s="27">
        <f>G45/1.19</f>
        <v>294000</v>
      </c>
      <c r="G45" s="27">
        <v>349860</v>
      </c>
      <c r="H45" s="6" t="s">
        <v>28</v>
      </c>
      <c r="I45" s="7" t="s">
        <v>29</v>
      </c>
      <c r="J45" s="25" t="s">
        <v>79</v>
      </c>
      <c r="K45" s="28" t="s">
        <v>194</v>
      </c>
      <c r="L45" s="29" t="s">
        <v>195</v>
      </c>
    </row>
    <row r="46" spans="1:16" ht="60.75" thickBot="1" x14ac:dyDescent="0.3">
      <c r="A46" s="51">
        <v>43</v>
      </c>
      <c r="B46" s="25" t="s">
        <v>186</v>
      </c>
      <c r="C46" s="4" t="s">
        <v>187</v>
      </c>
      <c r="D46" s="26">
        <f t="shared" si="3"/>
        <v>28560.000000000004</v>
      </c>
      <c r="E46" s="5" t="s">
        <v>41</v>
      </c>
      <c r="F46" s="27">
        <f>G46/1.19</f>
        <v>28560.000000000004</v>
      </c>
      <c r="G46" s="27">
        <v>33986.400000000001</v>
      </c>
      <c r="H46" s="6" t="s">
        <v>16</v>
      </c>
      <c r="I46" s="7" t="s">
        <v>29</v>
      </c>
      <c r="J46" s="25" t="s">
        <v>94</v>
      </c>
      <c r="K46" s="28" t="s">
        <v>188</v>
      </c>
      <c r="L46" s="29" t="s">
        <v>20</v>
      </c>
    </row>
    <row r="47" spans="1:16" ht="100.5" thickBot="1" x14ac:dyDescent="0.3">
      <c r="A47" s="51">
        <v>44</v>
      </c>
      <c r="B47" s="25" t="s">
        <v>189</v>
      </c>
      <c r="C47" s="4" t="s">
        <v>193</v>
      </c>
      <c r="D47" s="26">
        <f t="shared" si="3"/>
        <v>9652436.9747899156</v>
      </c>
      <c r="E47" s="5">
        <v>20.059999999999999</v>
      </c>
      <c r="F47" s="27">
        <f>G47/1.19</f>
        <v>9652436.9747899156</v>
      </c>
      <c r="G47" s="27">
        <v>11486400</v>
      </c>
      <c r="H47" s="6" t="s">
        <v>190</v>
      </c>
      <c r="I47" s="7" t="s">
        <v>29</v>
      </c>
      <c r="J47" s="25" t="s">
        <v>191</v>
      </c>
      <c r="K47" s="28" t="s">
        <v>192</v>
      </c>
      <c r="L47" s="29" t="s">
        <v>196</v>
      </c>
    </row>
    <row r="48" spans="1:16" ht="205.5" thickBot="1" x14ac:dyDescent="0.3">
      <c r="A48" s="51">
        <v>45</v>
      </c>
      <c r="B48" s="52" t="s">
        <v>197</v>
      </c>
      <c r="C48" s="17" t="s">
        <v>140</v>
      </c>
      <c r="D48" s="44">
        <f t="shared" si="3"/>
        <v>472605.29411764711</v>
      </c>
      <c r="E48" s="15" t="s">
        <v>141</v>
      </c>
      <c r="F48" s="53">
        <f>G48/1.19</f>
        <v>472605.29411764711</v>
      </c>
      <c r="G48" s="53">
        <v>562400.30000000005</v>
      </c>
      <c r="H48" s="18" t="s">
        <v>142</v>
      </c>
      <c r="I48" s="19" t="s">
        <v>29</v>
      </c>
      <c r="J48" s="59" t="s">
        <v>198</v>
      </c>
      <c r="K48" s="54" t="s">
        <v>179</v>
      </c>
      <c r="L48" s="55" t="s">
        <v>180</v>
      </c>
    </row>
    <row r="49" spans="1:12" ht="172.5" thickBot="1" x14ac:dyDescent="0.3">
      <c r="A49" s="51">
        <v>46</v>
      </c>
      <c r="B49" s="25" t="s">
        <v>199</v>
      </c>
      <c r="C49" s="4" t="s">
        <v>96</v>
      </c>
      <c r="D49" s="26">
        <f t="shared" si="3"/>
        <v>132497.60000000001</v>
      </c>
      <c r="E49" s="5" t="s">
        <v>41</v>
      </c>
      <c r="F49" s="27">
        <v>132497.60000000001</v>
      </c>
      <c r="G49" s="27">
        <v>473016.32490000001</v>
      </c>
      <c r="H49" s="6" t="s">
        <v>99</v>
      </c>
      <c r="I49" s="7" t="s">
        <v>29</v>
      </c>
      <c r="J49" s="25" t="s">
        <v>97</v>
      </c>
      <c r="K49" s="28" t="s">
        <v>19</v>
      </c>
      <c r="L49" s="29" t="s">
        <v>200</v>
      </c>
    </row>
    <row r="50" spans="1:12" ht="409.6" thickBot="1" x14ac:dyDescent="0.3">
      <c r="A50" s="51">
        <v>47</v>
      </c>
      <c r="B50" s="25" t="s">
        <v>201</v>
      </c>
      <c r="C50" s="4" t="s">
        <v>201</v>
      </c>
      <c r="D50" s="26">
        <f t="shared" si="3"/>
        <v>132497.60000000001</v>
      </c>
      <c r="E50" s="5" t="s">
        <v>41</v>
      </c>
      <c r="F50" s="27">
        <v>132497.60000000001</v>
      </c>
      <c r="G50" s="27">
        <v>236508.22</v>
      </c>
      <c r="H50" s="6" t="s">
        <v>99</v>
      </c>
      <c r="I50" s="7" t="s">
        <v>29</v>
      </c>
      <c r="J50" s="25" t="s">
        <v>97</v>
      </c>
      <c r="K50" s="28">
        <v>44927</v>
      </c>
      <c r="L50" s="29" t="s">
        <v>180</v>
      </c>
    </row>
    <row r="51" spans="1:12" ht="174" thickBot="1" x14ac:dyDescent="0.3">
      <c r="A51" s="51">
        <v>48</v>
      </c>
      <c r="B51" s="25" t="s">
        <v>202</v>
      </c>
      <c r="C51" s="4" t="s">
        <v>115</v>
      </c>
      <c r="D51" s="26">
        <f t="shared" ref="D51:D58" si="4">F51</f>
        <v>204546.24369747899</v>
      </c>
      <c r="E51" s="5" t="s">
        <v>34</v>
      </c>
      <c r="F51" s="27">
        <f t="shared" ref="F51:F58" si="5">G51/1.19</f>
        <v>204546.24369747899</v>
      </c>
      <c r="G51" s="27">
        <v>243410.03</v>
      </c>
      <c r="H51" s="6" t="s">
        <v>116</v>
      </c>
      <c r="I51" s="7" t="s">
        <v>29</v>
      </c>
      <c r="J51" s="25" t="s">
        <v>117</v>
      </c>
      <c r="K51" s="28" t="s">
        <v>179</v>
      </c>
      <c r="L51" s="29" t="s">
        <v>180</v>
      </c>
    </row>
    <row r="52" spans="1:12" ht="123" customHeight="1" thickBot="1" x14ac:dyDescent="0.3">
      <c r="A52" s="51">
        <v>49</v>
      </c>
      <c r="B52" s="25" t="s">
        <v>203</v>
      </c>
      <c r="C52" s="4" t="s">
        <v>102</v>
      </c>
      <c r="D52" s="26">
        <f t="shared" si="4"/>
        <v>112183.3361344538</v>
      </c>
      <c r="E52" s="5" t="s">
        <v>93</v>
      </c>
      <c r="F52" s="27">
        <f t="shared" si="5"/>
        <v>112183.3361344538</v>
      </c>
      <c r="G52" s="27">
        <v>133498.17000000001</v>
      </c>
      <c r="H52" s="6" t="s">
        <v>103</v>
      </c>
      <c r="I52" s="7" t="s">
        <v>29</v>
      </c>
      <c r="J52" s="25" t="s">
        <v>104</v>
      </c>
      <c r="K52" s="28" t="s">
        <v>179</v>
      </c>
      <c r="L52" s="29" t="s">
        <v>180</v>
      </c>
    </row>
    <row r="53" spans="1:12" ht="212.25" customHeight="1" thickBot="1" x14ac:dyDescent="0.3">
      <c r="A53" s="51">
        <v>50</v>
      </c>
      <c r="B53" s="60" t="s">
        <v>207</v>
      </c>
      <c r="C53" s="4" t="s">
        <v>21</v>
      </c>
      <c r="D53" s="26">
        <f t="shared" si="4"/>
        <v>93311.865546218483</v>
      </c>
      <c r="E53" s="5" t="s">
        <v>22</v>
      </c>
      <c r="F53" s="27">
        <f t="shared" si="5"/>
        <v>93311.865546218483</v>
      </c>
      <c r="G53" s="27">
        <v>111041.12</v>
      </c>
      <c r="H53" s="6" t="s">
        <v>23</v>
      </c>
      <c r="I53" s="7" t="s">
        <v>17</v>
      </c>
      <c r="J53" s="25" t="s">
        <v>24</v>
      </c>
      <c r="K53" s="28" t="s">
        <v>179</v>
      </c>
      <c r="L53" s="29" t="s">
        <v>204</v>
      </c>
    </row>
    <row r="54" spans="1:12" ht="120.75" customHeight="1" thickBot="1" x14ac:dyDescent="0.3">
      <c r="A54" s="51">
        <v>51</v>
      </c>
      <c r="B54" s="58" t="s">
        <v>205</v>
      </c>
      <c r="C54" s="17" t="s">
        <v>169</v>
      </c>
      <c r="D54" s="44">
        <f t="shared" si="4"/>
        <v>130000</v>
      </c>
      <c r="E54" s="15" t="s">
        <v>156</v>
      </c>
      <c r="F54" s="53">
        <f t="shared" si="5"/>
        <v>130000</v>
      </c>
      <c r="G54" s="53">
        <v>154700</v>
      </c>
      <c r="H54" s="56" t="s">
        <v>177</v>
      </c>
      <c r="I54" s="19" t="s">
        <v>29</v>
      </c>
      <c r="J54" s="52" t="s">
        <v>173</v>
      </c>
      <c r="K54" s="54" t="s">
        <v>179</v>
      </c>
      <c r="L54" s="55" t="s">
        <v>180</v>
      </c>
    </row>
    <row r="55" spans="1:12" ht="235.5" customHeight="1" thickBot="1" x14ac:dyDescent="0.3">
      <c r="A55" s="51">
        <v>52</v>
      </c>
      <c r="B55" s="25" t="s">
        <v>208</v>
      </c>
      <c r="C55" s="4" t="s">
        <v>33</v>
      </c>
      <c r="D55" s="26">
        <f t="shared" si="4"/>
        <v>28538.142857142859</v>
      </c>
      <c r="E55" s="5" t="s">
        <v>34</v>
      </c>
      <c r="F55" s="27">
        <f t="shared" si="5"/>
        <v>28538.142857142859</v>
      </c>
      <c r="G55" s="27">
        <v>33960.39</v>
      </c>
      <c r="H55" s="6" t="s">
        <v>16</v>
      </c>
      <c r="I55" s="7" t="s">
        <v>17</v>
      </c>
      <c r="J55" s="25" t="s">
        <v>35</v>
      </c>
      <c r="K55" s="28" t="s">
        <v>179</v>
      </c>
      <c r="L55" s="29" t="s">
        <v>209</v>
      </c>
    </row>
    <row r="56" spans="1:12" ht="90.75" thickBot="1" x14ac:dyDescent="0.3">
      <c r="A56" s="51">
        <v>53</v>
      </c>
      <c r="B56" s="25" t="s">
        <v>210</v>
      </c>
      <c r="C56" s="4" t="s">
        <v>14</v>
      </c>
      <c r="D56" s="26">
        <f t="shared" si="4"/>
        <v>42837.117647058825</v>
      </c>
      <c r="E56" s="5" t="s">
        <v>15</v>
      </c>
      <c r="F56" s="27">
        <f t="shared" si="5"/>
        <v>42837.117647058825</v>
      </c>
      <c r="G56" s="27">
        <v>50976.17</v>
      </c>
      <c r="H56" s="6" t="s">
        <v>16</v>
      </c>
      <c r="I56" s="7" t="s">
        <v>17</v>
      </c>
      <c r="J56" s="25" t="s">
        <v>18</v>
      </c>
      <c r="K56" s="28" t="s">
        <v>179</v>
      </c>
      <c r="L56" s="29" t="s">
        <v>209</v>
      </c>
    </row>
    <row r="57" spans="1:12" ht="273.75" customHeight="1" thickBot="1" x14ac:dyDescent="0.3">
      <c r="A57" s="51">
        <v>54</v>
      </c>
      <c r="B57" s="25" t="s">
        <v>211</v>
      </c>
      <c r="C57" s="4" t="s">
        <v>169</v>
      </c>
      <c r="D57" s="26">
        <f t="shared" si="4"/>
        <v>8500</v>
      </c>
      <c r="E57" s="5" t="s">
        <v>156</v>
      </c>
      <c r="F57" s="27">
        <f t="shared" si="5"/>
        <v>8500</v>
      </c>
      <c r="G57" s="27">
        <v>10115</v>
      </c>
      <c r="H57" s="6" t="s">
        <v>142</v>
      </c>
      <c r="I57" s="19" t="s">
        <v>29</v>
      </c>
      <c r="J57" s="25" t="s">
        <v>212</v>
      </c>
      <c r="K57" s="28" t="s">
        <v>179</v>
      </c>
      <c r="L57" s="29" t="s">
        <v>180</v>
      </c>
    </row>
    <row r="58" spans="1:12" ht="164.25" customHeight="1" thickBot="1" x14ac:dyDescent="0.3">
      <c r="A58" s="51">
        <v>55</v>
      </c>
      <c r="B58" s="25" t="s">
        <v>213</v>
      </c>
      <c r="C58" s="4" t="s">
        <v>26</v>
      </c>
      <c r="D58" s="26">
        <f t="shared" si="4"/>
        <v>219584.15966386555</v>
      </c>
      <c r="E58" s="5" t="s">
        <v>27</v>
      </c>
      <c r="F58" s="27">
        <f t="shared" si="5"/>
        <v>219584.15966386555</v>
      </c>
      <c r="G58" s="27">
        <v>261305.15</v>
      </c>
      <c r="H58" s="6" t="s">
        <v>214</v>
      </c>
      <c r="I58" s="7" t="s">
        <v>29</v>
      </c>
      <c r="J58" s="25" t="s">
        <v>30</v>
      </c>
      <c r="K58" s="28" t="s">
        <v>179</v>
      </c>
      <c r="L58" s="29" t="s">
        <v>209</v>
      </c>
    </row>
    <row r="59" spans="1:12" ht="142.5" thickBot="1" x14ac:dyDescent="0.3">
      <c r="A59" s="51">
        <v>56</v>
      </c>
      <c r="B59" s="37" t="s">
        <v>216</v>
      </c>
      <c r="C59" s="4" t="s">
        <v>61</v>
      </c>
      <c r="D59" s="26">
        <v>0</v>
      </c>
      <c r="E59" s="5" t="s">
        <v>62</v>
      </c>
      <c r="F59" s="27">
        <v>0</v>
      </c>
      <c r="G59" s="38">
        <v>0</v>
      </c>
      <c r="H59" s="6" t="s">
        <v>16</v>
      </c>
      <c r="I59" s="7" t="s">
        <v>29</v>
      </c>
      <c r="J59" s="25" t="s">
        <v>63</v>
      </c>
      <c r="K59" s="28" t="s">
        <v>217</v>
      </c>
      <c r="L59" s="29" t="s">
        <v>218</v>
      </c>
    </row>
    <row r="60" spans="1:12" ht="205.5" thickBot="1" x14ac:dyDescent="0.3">
      <c r="A60" s="51">
        <v>57</v>
      </c>
      <c r="B60" s="37" t="s">
        <v>219</v>
      </c>
      <c r="C60" s="4" t="s">
        <v>169</v>
      </c>
      <c r="D60" s="26">
        <f>F60</f>
        <v>79831.932773109249</v>
      </c>
      <c r="E60" s="5" t="s">
        <v>156</v>
      </c>
      <c r="F60" s="27">
        <f>G60/1.19</f>
        <v>79831.932773109249</v>
      </c>
      <c r="G60" s="38">
        <v>95000</v>
      </c>
      <c r="H60" s="6" t="s">
        <v>142</v>
      </c>
      <c r="I60" s="7" t="s">
        <v>29</v>
      </c>
      <c r="J60" s="25" t="s">
        <v>220</v>
      </c>
      <c r="K60" s="28" t="s">
        <v>31</v>
      </c>
      <c r="L60" s="29" t="s">
        <v>60</v>
      </c>
    </row>
    <row r="61" spans="1:12" ht="79.5" thickBot="1" x14ac:dyDescent="0.3">
      <c r="A61" s="51">
        <v>58</v>
      </c>
      <c r="B61" s="37" t="s">
        <v>222</v>
      </c>
      <c r="C61" s="4"/>
      <c r="D61" s="26">
        <f>F61</f>
        <v>22340</v>
      </c>
      <c r="E61" s="5" t="s">
        <v>224</v>
      </c>
      <c r="F61" s="27">
        <f>G61/1.19</f>
        <v>22340</v>
      </c>
      <c r="G61" s="38">
        <v>26584.6</v>
      </c>
      <c r="H61" s="6" t="s">
        <v>223</v>
      </c>
      <c r="I61" s="7" t="s">
        <v>29</v>
      </c>
      <c r="J61" s="25" t="s">
        <v>225</v>
      </c>
      <c r="K61" s="28">
        <v>44778</v>
      </c>
      <c r="L61" s="28">
        <v>44848</v>
      </c>
    </row>
  </sheetData>
  <autoFilter ref="A2:M61" xr:uid="{B3A72889-572A-4041-906A-794AEDEC5FE1}"/>
  <mergeCells count="8">
    <mergeCell ref="A1:L1"/>
    <mergeCell ref="A27:A28"/>
    <mergeCell ref="B27:B28"/>
    <mergeCell ref="L27:L28"/>
    <mergeCell ref="K27:K28"/>
    <mergeCell ref="J27:J28"/>
    <mergeCell ref="I27:I28"/>
    <mergeCell ref="H27:H28"/>
  </mergeCells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Miroiu - Lamba</dc:creator>
  <cp:lastModifiedBy>Victor Giuca</cp:lastModifiedBy>
  <dcterms:created xsi:type="dcterms:W3CDTF">2022-05-10T11:13:09Z</dcterms:created>
  <dcterms:modified xsi:type="dcterms:W3CDTF">2024-02-27T12:51:07Z</dcterms:modified>
</cp:coreProperties>
</file>