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20" tabRatio="524" activeTab="1"/>
  </bookViews>
  <sheets>
    <sheet name="anexa pap" sheetId="1" r:id="rId1"/>
    <sheet name="paap" sheetId="2" r:id="rId2"/>
  </sheets>
  <definedNames>
    <definedName name="_xlnm._FilterDatabase" localSheetId="0" hidden="1">'anexa pap'!$A$8:$T$187</definedName>
    <definedName name="_xlnm._FilterDatabase" localSheetId="1" hidden="1">'paap'!$A$16:$AL$85</definedName>
    <definedName name="_Hlk41986457" localSheetId="0">'anexa pap'!$B$177</definedName>
    <definedName name="_Hlk507402254" localSheetId="0">'anexa pap'!#REF!</definedName>
    <definedName name="_xlfn.AGGREGATE" hidden="1">#NAME?</definedName>
    <definedName name="_xlnm.Print_Area" localSheetId="0">'anexa pap'!$A$1:$L$215</definedName>
    <definedName name="_xlnm.Print_Titles" localSheetId="0">'anexa pap'!$6:$6</definedName>
  </definedNames>
  <calcPr fullCalcOnLoad="1"/>
</workbook>
</file>

<file path=xl/comments1.xml><?xml version="1.0" encoding="utf-8"?>
<comments xmlns="http://schemas.openxmlformats.org/spreadsheetml/2006/main">
  <authors>
    <author>Tiberia Rus</author>
    <author>TEST</author>
    <author>eugenia necea</author>
  </authors>
  <commentList>
    <comment ref="B36" authorId="0">
      <text>
        <r>
          <rPr>
            <b/>
            <sz val="9"/>
            <rFont val="Tahoma"/>
            <family val="2"/>
          </rPr>
          <t>Tiberia Rus:</t>
        </r>
        <r>
          <rPr>
            <sz val="9"/>
            <rFont val="Tahoma"/>
            <family val="2"/>
          </rPr>
          <t xml:space="preserve">
</t>
        </r>
      </text>
    </comment>
    <comment ref="B70" authorId="1">
      <text>
        <r>
          <rPr>
            <b/>
            <sz val="9"/>
            <rFont val="Tahoma"/>
            <family val="2"/>
          </rPr>
          <t>TEST:</t>
        </r>
        <r>
          <rPr>
            <sz val="9"/>
            <rFont val="Tahoma"/>
            <family val="2"/>
          </rPr>
          <t xml:space="preserve">
</t>
        </r>
      </text>
    </comment>
    <comment ref="B17" authorId="0">
      <text>
        <r>
          <rPr>
            <b/>
            <sz val="9"/>
            <rFont val="Tahoma"/>
            <family val="2"/>
          </rPr>
          <t>Tiberia Rus:</t>
        </r>
        <r>
          <rPr>
            <sz val="9"/>
            <rFont val="Tahoma"/>
            <family val="2"/>
          </rPr>
          <t xml:space="preserve">
</t>
        </r>
      </text>
    </comment>
    <comment ref="C142" authorId="2">
      <text>
        <r>
          <rPr>
            <b/>
            <sz val="9"/>
            <rFont val="Tahoma"/>
            <family val="2"/>
          </rPr>
          <t>eugenia necea:</t>
        </r>
        <r>
          <rPr>
            <sz val="9"/>
            <rFont val="Tahoma"/>
            <family val="2"/>
          </rPr>
          <t xml:space="preserve">
DE CE APARE ACEASTA SUMA ? PT EXTINDERE?</t>
        </r>
      </text>
    </comment>
    <comment ref="B190" authorId="0">
      <text>
        <r>
          <rPr>
            <b/>
            <sz val="9"/>
            <rFont val="Tahoma"/>
            <family val="2"/>
          </rPr>
          <t>Tiberia Rus:</t>
        </r>
        <r>
          <rPr>
            <sz val="9"/>
            <rFont val="Tahoma"/>
            <family val="2"/>
          </rPr>
          <t xml:space="preserve">
</t>
        </r>
      </text>
    </comment>
    <comment ref="B198" authorId="1">
      <text>
        <r>
          <rPr>
            <b/>
            <sz val="9"/>
            <rFont val="Tahoma"/>
            <family val="2"/>
          </rPr>
          <t>TEST:</t>
        </r>
        <r>
          <rPr>
            <sz val="9"/>
            <rFont val="Tahoma"/>
            <family val="2"/>
          </rPr>
          <t xml:space="preserve">
</t>
        </r>
      </text>
    </comment>
    <comment ref="B177" authorId="0">
      <text>
        <r>
          <rPr>
            <b/>
            <sz val="9"/>
            <rFont val="Tahoma"/>
            <family val="2"/>
          </rPr>
          <t>Tiberia Rus:</t>
        </r>
        <r>
          <rPr>
            <sz val="9"/>
            <rFont val="Tahoma"/>
            <family val="2"/>
          </rPr>
          <t xml:space="preserve">
</t>
        </r>
      </text>
    </comment>
  </commentList>
</comments>
</file>

<file path=xl/sharedStrings.xml><?xml version="1.0" encoding="utf-8"?>
<sst xmlns="http://schemas.openxmlformats.org/spreadsheetml/2006/main" count="1677" uniqueCount="536">
  <si>
    <t>50112000-3 Servicii de reparare şi întreţinere a automobilelor</t>
  </si>
  <si>
    <t>50112300-6 Servicii de spălare a automobilelor şi servicii similare</t>
  </si>
  <si>
    <t>Nr. Crt.</t>
  </si>
  <si>
    <t>Cod CPV</t>
  </si>
  <si>
    <t>09310000-5 Electricitate</t>
  </si>
  <si>
    <t>90910000-9 Servicii de curăţenie</t>
  </si>
  <si>
    <t>90511000-2 Servicii de colectare a deşeurilor menajere</t>
  </si>
  <si>
    <t>66514110-0 Servicii de asigurare a autovehiculelor</t>
  </si>
  <si>
    <t>85147000-1 Servicii de medicina muncii</t>
  </si>
  <si>
    <t>72319000-4 Servicii de furnizare de date</t>
  </si>
  <si>
    <t>Persoana responsabilă</t>
  </si>
  <si>
    <t>66516100-1 Servicii de asigurare de răspundere civilă auto</t>
  </si>
  <si>
    <t>79995100-6 Servicii de arhivare</t>
  </si>
  <si>
    <t xml:space="preserve"> 98390000-3 Alte servicii</t>
  </si>
  <si>
    <t>Rectificare bugetară 2010</t>
  </si>
  <si>
    <t>Victoria Popovici</t>
  </si>
  <si>
    <t>Servicii de certificare pentru semnatură electronică</t>
  </si>
  <si>
    <t>Cutii de arhivare din carton reciclabil</t>
  </si>
  <si>
    <t>licitatie deschisa</t>
  </si>
  <si>
    <t>Anvelope</t>
  </si>
  <si>
    <t>34351100-3    Pneuri pentru autovehicule</t>
  </si>
  <si>
    <t>44421780 - 8 Cutii pentru documente</t>
  </si>
  <si>
    <t>22453000-0 Viniete de automobile</t>
  </si>
  <si>
    <t>achiziție directă</t>
  </si>
  <si>
    <t>Servicii de spălare auto interior, exterior și tapițerie pentru autoturismele aflate în dotarea ministerului</t>
  </si>
  <si>
    <t>20.01.01</t>
  </si>
  <si>
    <t>Articol bugetar</t>
  </si>
  <si>
    <t>Registre, formulare, condici, legitimații de serviciu și alte articole imprimate</t>
  </si>
  <si>
    <t>20.30.30</t>
  </si>
  <si>
    <t>20.30.03</t>
  </si>
  <si>
    <t>20.01.03</t>
  </si>
  <si>
    <t>20.01.04</t>
  </si>
  <si>
    <t>20.01.08</t>
  </si>
  <si>
    <t>20.01.09</t>
  </si>
  <si>
    <t>20.01.30</t>
  </si>
  <si>
    <t>20.05.30</t>
  </si>
  <si>
    <t>Servicii de răspundere civilă auto (RCA)</t>
  </si>
  <si>
    <t>Servicii de COPY/PRINT/SCAN/FAX pentru desfășurarea în condiții optime a activităților specifice la nivelul ministerului</t>
  </si>
  <si>
    <t>79521000-2 Servicii de fotocopiere                                        79810000-5 Servicii tipografice                                                79999100-4 Servicii de scanare</t>
  </si>
  <si>
    <t>Cartușe de toner pentru imprimante, faxuri și copiatoare</t>
  </si>
  <si>
    <t>Servicii de salubrizare (colectare, ridicare, transport și depozitare a deșeurilor menajere și colectare selectivă)</t>
  </si>
  <si>
    <t>Servicii de asigurare a autovehiculelor (CASCO)</t>
  </si>
  <si>
    <t>Servicii de monitorizare de presă scrisă, radio, TV, on-line și diseminare platforme sociale</t>
  </si>
  <si>
    <t>Obiectul contractului de achiziție publică/acordului-cadru</t>
  </si>
  <si>
    <t>Sursa de finanțare</t>
  </si>
  <si>
    <t>Data estimată pentru inițierea procedurii</t>
  </si>
  <si>
    <t>Obiectivul din strategia locală...</t>
  </si>
  <si>
    <t>Bugetul de stat</t>
  </si>
  <si>
    <t>online</t>
  </si>
  <si>
    <t>Procedura stabilită pentru derularea procesului de achiziție</t>
  </si>
  <si>
    <t>offline</t>
  </si>
  <si>
    <t>Valoare estimată a contractului/acordului-cadru                   (lei fără TVA)</t>
  </si>
  <si>
    <t>Data estimată pentru finalizarea procedurii/ atribuirea contractului/acordului-cadru</t>
  </si>
  <si>
    <t>Total 20.30.30:</t>
  </si>
  <si>
    <t>Total 20.30.03:</t>
  </si>
  <si>
    <t>Total 20.01.30:</t>
  </si>
  <si>
    <t>Total 20.01.09:</t>
  </si>
  <si>
    <t>Total 20.01.08:</t>
  </si>
  <si>
    <t>Total 20.01.04:</t>
  </si>
  <si>
    <t>Total 20.05.30:</t>
  </si>
  <si>
    <t>Total 20.01.01:</t>
  </si>
  <si>
    <t xml:space="preserve">39224340-3 Pubele </t>
  </si>
  <si>
    <t>Modalitatea de derulare a procedurii de atribuire,                         online/offline</t>
  </si>
  <si>
    <t>Valoare estimată a contractului/ acordului-cadru                               lei cu TVA                     (19%)</t>
  </si>
  <si>
    <t>procedură proprie, anexa 2 la Legea nr. 98/2016</t>
  </si>
  <si>
    <t>Servicii de furnizare și actualizare a programului legislativ</t>
  </si>
  <si>
    <t>Ștampile</t>
  </si>
  <si>
    <t>30192153-8 Stampile cu text</t>
  </si>
  <si>
    <t>Pubele  pentru sortare hartie, deșeuri de plastic și metal (60 l)</t>
  </si>
  <si>
    <t>80530000-8 Servicii de formare profesională</t>
  </si>
  <si>
    <t>Servicii de formare profesională</t>
  </si>
  <si>
    <t>Total 20.13</t>
  </si>
  <si>
    <t>70310000-7 Servicii de inchiriere sau de vanzare de imobile</t>
  </si>
  <si>
    <t>20.30.04</t>
  </si>
  <si>
    <t>Total 20.30.04:</t>
  </si>
  <si>
    <t xml:space="preserve">Servicii de medicina muncii </t>
  </si>
  <si>
    <t>Total 20.14</t>
  </si>
  <si>
    <t>30233132-5 Unitati de hard disk</t>
  </si>
  <si>
    <t>decembrie</t>
  </si>
  <si>
    <t xml:space="preserve">Servicii postale și de curierat </t>
  </si>
  <si>
    <t xml:space="preserve">procedură simplificată </t>
  </si>
  <si>
    <t>20.02</t>
  </si>
  <si>
    <t>64100000-7 Servicii postale si de curierat</t>
  </si>
  <si>
    <t xml:space="preserve">Router </t>
  </si>
  <si>
    <t>32413100-2 Rutere de retea</t>
  </si>
  <si>
    <t>Material informatic</t>
  </si>
  <si>
    <t>Aprob,</t>
  </si>
  <si>
    <t>ORDONATOR PRINCIPAL DE CREDITE</t>
  </si>
  <si>
    <t>Carburant auto</t>
  </si>
  <si>
    <t>09132100-4 Benzină fără plumb                                    09134200-9 Motorină</t>
  </si>
  <si>
    <t>20.01.05</t>
  </si>
  <si>
    <t>73110000-6 - Servicii de cercetare</t>
  </si>
  <si>
    <t>Servicii privind realizarea Inventarului Forestier Național (IFN)</t>
  </si>
  <si>
    <t>60400000-2 Servicii de transport aerian</t>
  </si>
  <si>
    <t>Total 20.06</t>
  </si>
  <si>
    <t>Steaguri, fanioane</t>
  </si>
  <si>
    <t>Tester retea</t>
  </si>
  <si>
    <t xml:space="preserve">Cani si pahare </t>
  </si>
  <si>
    <t>ofline</t>
  </si>
  <si>
    <t>Servicii de paza</t>
  </si>
  <si>
    <t>79713000-Servicii  de paza</t>
  </si>
  <si>
    <t>39831240-0 produse de curatenie</t>
  </si>
  <si>
    <t xml:space="preserve">72261000-2 - Servicii de asistenta pentru software </t>
  </si>
  <si>
    <t xml:space="preserve">Servicii de asistenta pentru software pentru „Sistemului informatic integrat“ </t>
  </si>
  <si>
    <t>Soluţie spălare parbriz, antigel și ulei de motor, trusă medicală de prim ajutor, triunghi reflectorizant și stingător de incendiu, piese si accesorii pentru autoturismele din dotarea ministerului</t>
  </si>
  <si>
    <t>UPS</t>
  </si>
  <si>
    <t>79951000-5 Servicii de organizare de seminarii</t>
  </si>
  <si>
    <t>Inchirere sala cu sonorizare</t>
  </si>
  <si>
    <t xml:space="preserve">Hard Disk </t>
  </si>
  <si>
    <t>30233100-2 Unităţi de memorie</t>
  </si>
  <si>
    <t>Total 20.12</t>
  </si>
  <si>
    <t>20.01.02</t>
  </si>
  <si>
    <t>Total 20.01.02</t>
  </si>
  <si>
    <t>20.01.06</t>
  </si>
  <si>
    <t>ianuarie</t>
  </si>
  <si>
    <t>34330000-9 Piese de rezervă pentru vehiculele destinate transportului de mărfuri, camionete şi automobile</t>
  </si>
  <si>
    <t>22200000-2 Ziare, reviste specializate, periodice şi reviste</t>
  </si>
  <si>
    <t>75231000-4 Servicii judiciare</t>
  </si>
  <si>
    <t>ianuarie 2018</t>
  </si>
  <si>
    <t xml:space="preserve"> 79417000-0 Servicii de consultanță în domeniul securității</t>
  </si>
  <si>
    <t>procedură proprie, anexa 2 la Legea nr. 98/2017</t>
  </si>
  <si>
    <t>Prelungitoare, cabluri, becuri, startere, acumulatori</t>
  </si>
  <si>
    <t>32250000-0-telefoane mobile</t>
  </si>
  <si>
    <t>71317000-3 Servicii de consultanţă în protecţia contra riscurilor şi în controlul riscurilor</t>
  </si>
  <si>
    <t>Servicii de anliza de risc</t>
  </si>
  <si>
    <t>508000000-3 Diverse servicii de întreţinere şi de reparare</t>
  </si>
  <si>
    <t>Servicii tipografice</t>
  </si>
  <si>
    <t>79823000-9 Servicii de tiparire si de livrare</t>
  </si>
  <si>
    <t>Total  55.01.48</t>
  </si>
  <si>
    <t>71.01.30</t>
  </si>
  <si>
    <t>48000000-8 Pachete software şi sisteme informatice</t>
  </si>
  <si>
    <t>71317000-3 Servicii de consultanta in protectia contra riscurilor si in controlul riscurilor</t>
  </si>
  <si>
    <t>18143000-3 echipamnte de protectie</t>
  </si>
  <si>
    <t>Roviniete, taxa pod</t>
  </si>
  <si>
    <t>48761000-0 Pachete software antivirus</t>
  </si>
  <si>
    <t>71.01.02</t>
  </si>
  <si>
    <t>42123410-4 Compresoare de aer fixe</t>
  </si>
  <si>
    <t>Media convertor</t>
  </si>
  <si>
    <t>32422000-7 Componente retea</t>
  </si>
  <si>
    <t>Videoproiector</t>
  </si>
  <si>
    <t>32323300-6 Echipament video</t>
  </si>
  <si>
    <t>30213100-6 computere portabile</t>
  </si>
  <si>
    <t>Total 20.01.06</t>
  </si>
  <si>
    <t>Total 20.11</t>
  </si>
  <si>
    <t>Total 20.25</t>
  </si>
  <si>
    <t>Total 20.05.01</t>
  </si>
  <si>
    <t>20.11</t>
  </si>
  <si>
    <t>20.25</t>
  </si>
  <si>
    <t xml:space="preserve">Total 70.01.02 </t>
  </si>
  <si>
    <t>39100000-3 Mobilier</t>
  </si>
  <si>
    <t xml:space="preserve">Mobilier (birouri, dulapuri, rafturi,corp mobil, scaune, cuier pom) </t>
  </si>
  <si>
    <t xml:space="preserve">32351200-0 Ecran </t>
  </si>
  <si>
    <t>22121000-4  - Publicatii tehnice</t>
  </si>
  <si>
    <t>iulie</t>
  </si>
  <si>
    <t>august 2019</t>
  </si>
  <si>
    <t>decembrie 2019</t>
  </si>
  <si>
    <t>90921000-9 - Servicii de dezinsectie si deratizare</t>
  </si>
  <si>
    <t xml:space="preserve">Servicii de mentenanta si monitorizare pentru sistemul SUMAL </t>
  </si>
  <si>
    <t>Septembrie</t>
  </si>
  <si>
    <t>72267000-4 Servicii de întretinere si reparatii de software</t>
  </si>
  <si>
    <t xml:space="preserve">Servicii de curatenie la sediul ministerului </t>
  </si>
  <si>
    <t>Papetărie și rechizite</t>
  </si>
  <si>
    <t>30192700-8 - Papetărie</t>
  </si>
  <si>
    <t>Memorie server, stick usb</t>
  </si>
  <si>
    <t>Cutie postala</t>
  </si>
  <si>
    <t>Laptop</t>
  </si>
  <si>
    <t>Aparate telefonice</t>
  </si>
  <si>
    <t>Ecran proiectie</t>
  </si>
  <si>
    <t>Compresor de aer</t>
  </si>
  <si>
    <t>Copiatoare, fax, multifunctionale, distrugator documente</t>
  </si>
  <si>
    <t xml:space="preserve">31154000-0 - Surse de alimentare electrica continua </t>
  </si>
  <si>
    <t>358210000-5 - steaguri</t>
  </si>
  <si>
    <t>38500000-8 - testere</t>
  </si>
  <si>
    <t>39294100-0 -  Produse informative si de promovare</t>
  </si>
  <si>
    <t>30196300-2 -  Cutie pentru sugestii</t>
  </si>
  <si>
    <t>Total 20.30.02</t>
  </si>
  <si>
    <t>Procedură proprie, anexa 2 la Legea nr. 98/2016</t>
  </si>
  <si>
    <t>Protocol si reprezentare</t>
  </si>
  <si>
    <t>Carti, publicatii</t>
  </si>
  <si>
    <t>Cheltuieli judiciare</t>
  </si>
  <si>
    <t>Fondul conducatorului</t>
  </si>
  <si>
    <t>Uniforme si echipament</t>
  </si>
  <si>
    <t>71621000-7 Servicii de analiza sau consultanta tehnica</t>
  </si>
  <si>
    <t>92312211-3  Servicii de agenţii redacţionale</t>
  </si>
  <si>
    <t>Programul Anual al Achizițiilor Publice pentru anul bugetar 2020 (buget de stat)</t>
  </si>
  <si>
    <t>79132000-8 - Servicii de certificare</t>
  </si>
  <si>
    <t>Hârtie pentru fotocopiatoare, faxuri și imprimante și alte tipuri speciale de hârtie</t>
  </si>
  <si>
    <t>30197644-2 Hârtie xerografică</t>
  </si>
  <si>
    <t>ONAC</t>
  </si>
  <si>
    <t xml:space="preserve">30125100-2 Cartuşe de toner                                  30125110-5 Toner pentru imprimantele laser/faxuri                                     </t>
  </si>
  <si>
    <t xml:space="preserve">Materiale electrice, sanitare și de feronerie și materiale de zugrăvit, necesare pentru desfășurarea activității administrative în condiții optime la nivelul ministerului </t>
  </si>
  <si>
    <t xml:space="preserve">Achiziționare și montare folie protecție pentru unele dintre autoturismele din dotarea ministerului si folie solară </t>
  </si>
  <si>
    <t>44172000-6 Folii (construcții)</t>
  </si>
  <si>
    <t>Telecomenzi pentru barieră</t>
  </si>
  <si>
    <t>34928120-5 Componente de bariere</t>
  </si>
  <si>
    <t>Materiale/consumabile necesare pentru reparații hidranti interior si stingatoare</t>
  </si>
  <si>
    <t>35111200-7 Materiale de stingere a incendiilor</t>
  </si>
  <si>
    <t>Rezerve de apă plată (bidoane de 19 l) și pahare de unică folosință</t>
  </si>
  <si>
    <t xml:space="preserve">15981100-9 - Apa minerala plata                                  39221120-4 - Cani si pahare </t>
  </si>
  <si>
    <t>Lămpi de iluminat tehnologie LED, pentru birouri</t>
  </si>
  <si>
    <t>31524120-2 Plafoniere</t>
  </si>
  <si>
    <t xml:space="preserve">Servicii de mentenanță, igienizare și întreținere a aparatelor de filtrare a apei, inclusiv filtre pentru sistemele de potabilizare-purificare a apei </t>
  </si>
  <si>
    <t>42912310-8 Aparate de filtrare a apei</t>
  </si>
  <si>
    <t>Servicii de întreţinere și supraveghere  (incluzând și operator RSVTI), revizie generală și inspecție tehnică pentru cele 4 (patru) ascensoare amplasate în sediul ministerului și piese de schimb</t>
  </si>
  <si>
    <t>50750000-7 Servicii de întreţinere a ascensoarelor                                                        42419510-4 Piese pentru ascensoare</t>
  </si>
  <si>
    <t>Servicii inspecție tehnică (ISCIR) pentru cele 4 ascensoare care aparțin Ministerului Mediului</t>
  </si>
  <si>
    <t>71631100-1 Servicii de inspecţie tehnică</t>
  </si>
  <si>
    <t>Servicii de verificare semestrială a hidranților interiori și a  stingătoarelor aflate în dotarea ministerului și servicii de reparație hidranți, inclusiv piesele de schimb necesare</t>
  </si>
  <si>
    <t xml:space="preserve">50413200-5 Servicii de reparare și de întreținere a echipamentului de stingere a incendiilor                                                       24951230-6 Încărcătură pentru extinctoare de incendii </t>
  </si>
  <si>
    <t>72212900-8 Diverse servicii de dezvoltare de software și sisteme informatice</t>
  </si>
  <si>
    <t>Servicii de reactualizare Website, inclusiv migrarea de informații din site-ul existent către cel nou</t>
  </si>
  <si>
    <t>Servicii de gestionare electronică a datelor și formularelor specifice Sistemului Național de Raportare FOREXEBUG</t>
  </si>
  <si>
    <t xml:space="preserve">Servicii de efectuare a inspecției tehnice periodice + ISCIR, pentru sistemul de stingere cu gaz inergen - camere servere </t>
  </si>
  <si>
    <t>71630000-Servicii de inspecție și de testare tehnică</t>
  </si>
  <si>
    <t>72417000-6 Nume de domenii de internet</t>
  </si>
  <si>
    <t>Servicii de mentenanță pentru 6 dozatoare de apă</t>
  </si>
  <si>
    <t>98390000-3 Alte servicii</t>
  </si>
  <si>
    <t>Servicii de mentenanta si reparatii echipamente de aer conditionat din dotarea sediului ministerului (manopera, piese de schimb si consumabile)</t>
  </si>
  <si>
    <t>50730000-1 Servicii de reparare si de intretinere a grupurilor de refrigerare</t>
  </si>
  <si>
    <t>Servicii de vulcanizare</t>
  </si>
  <si>
    <t>50116500-6 Servicii de reparare a pneurilor, inclusiv montare si echilibrare</t>
  </si>
  <si>
    <t>Servicii de mentenanță barieră</t>
  </si>
  <si>
    <t>50000000-5 - Servicii de reparare şi întreţinere</t>
  </si>
  <si>
    <t xml:space="preserve">Jaluzele verticale </t>
  </si>
  <si>
    <t>39515440-1 Jaluzele verticale</t>
  </si>
  <si>
    <t>Frigider</t>
  </si>
  <si>
    <t>39711130-9 Frigidere</t>
  </si>
  <si>
    <t>Aparate de aer condiționat, inclusiv montaj</t>
  </si>
  <si>
    <t>39717200-3 Aparate de aer condiționat</t>
  </si>
  <si>
    <t>Servicii de asistență tehnică pentru programul de salarizare</t>
  </si>
  <si>
    <t>79211110-0 Servicii de gestionare a salariilor</t>
  </si>
  <si>
    <t>Servicii de mentenanță pentru Sistemul Integrat de Securitate din cadrul ministerului</t>
  </si>
  <si>
    <t>50610000-4 Servicii de reparare și de întreținere a echipamentelor de securitate</t>
  </si>
  <si>
    <t>Servicii pentru obținerea buletinului PRAM care certifică verificarea prizelor de împământare și paratrăsnetelor, conform normativ PE116/1994, Normaiv de Încercări și Măsurători la Echipamente și Instalații Electrice</t>
  </si>
  <si>
    <t>71632000-7  - Servicii de testare tehnica</t>
  </si>
  <si>
    <t>Servicii de revizie stație de încărcare autoturisme electrice</t>
  </si>
  <si>
    <t>Servicii de alimentare mașina de francat corespondența din minister</t>
  </si>
  <si>
    <t xml:space="preserve">„Lucrări de revizie anuală /2020, reparații, probe de presiune punct termic, stație hidrofor, stație ape uzate și subsol” (Parchet) </t>
  </si>
  <si>
    <t>45232431-2 Stații de pompare a apelor reziduale</t>
  </si>
  <si>
    <t>Servicii expertiză tehnică pentru ascensoarele din dotarea ministerului</t>
  </si>
  <si>
    <t>71319000-7 Servicii de expertiză</t>
  </si>
  <si>
    <t>1</t>
  </si>
  <si>
    <t>39221120-4 cani si pahare</t>
  </si>
  <si>
    <t>64212000-5 Servicii de telefonie mobilă</t>
  </si>
  <si>
    <t>Total 20.01.01</t>
  </si>
  <si>
    <t>Total 20.01.03</t>
  </si>
  <si>
    <t>Total 20.01.09</t>
  </si>
  <si>
    <t>83.01.55.01.48</t>
  </si>
  <si>
    <t xml:space="preserve">Servicii de telefonie fixă (publică) </t>
  </si>
  <si>
    <t>Total 74.01.71.01.03</t>
  </si>
  <si>
    <t>Soft de backup - Veem for vmWare și suport pentru 3 ani - 14 socket, Software de vizualizare și administrare centralizată a acesteia și suport pentru 3 ani</t>
  </si>
  <si>
    <t xml:space="preserve">Total 74.01.71.01.30 </t>
  </si>
  <si>
    <t>Servicii GIS</t>
  </si>
  <si>
    <t>Total 20.30.30</t>
  </si>
  <si>
    <t>Ministerul Mediului, Apelor si Padurilor</t>
  </si>
  <si>
    <t xml:space="preserve">Servicii juridice de asistență, consultanță juridică și de reprezentare în instanță </t>
  </si>
  <si>
    <t>79100000-5 Servicii juridice</t>
  </si>
  <si>
    <t>20.12</t>
  </si>
  <si>
    <t>Servicii de consultanță și asistență tehnică pentru sprijinirea Beneficiarului în derularea proiectului „Reabilitarea siturilor contaminate istoric cu produse petroliere din România – faza I”</t>
  </si>
  <si>
    <t>71300000-1 - Servicii de inginerie       1356200-0 - Servicii de asistenta tehnica  71520000-9 - Servicii de supraveghere a lucrarilor                                                                            79411000-8 - Servicii generale de consultanta in management</t>
  </si>
  <si>
    <t>Piese de schimb</t>
  </si>
  <si>
    <t>Aparat preparat cafea</t>
  </si>
  <si>
    <t>Total 71.01.02</t>
  </si>
  <si>
    <t>Servicii de telefonie mobilă (subsecvent 1 aferent an 2020)</t>
  </si>
  <si>
    <t>Șef Serviciu</t>
  </si>
  <si>
    <t>Elaborat:</t>
  </si>
  <si>
    <t>Director</t>
  </si>
  <si>
    <t>Dinu Octavian NICOLESCU</t>
  </si>
  <si>
    <t>licitatie deschisa 2016                                                                  contract încheiat în baza Deciziei Civile nr. 17/09.01.2017, pronunțată de Curtea de Apel București în dosarul nr. 7855/2/2016</t>
  </si>
  <si>
    <t>Total 74.01.71</t>
  </si>
  <si>
    <t>Total  83.01.55.01.48</t>
  </si>
  <si>
    <t>Total 20.01.09 (contract subsecvent aferent anului 2020)</t>
  </si>
  <si>
    <t>*) Valorile acordurilor cadru nu afecteaza bugetul de stat aferent anului 2020</t>
  </si>
  <si>
    <t>ianuarie 2020</t>
  </si>
  <si>
    <t>martie 2020</t>
  </si>
  <si>
    <t>decembrie 2020</t>
  </si>
  <si>
    <t>Contract subsecvent nr. 3 la AC nr. 105/29.12.2017 - Servicii de întreținere tehnică a spațiilor și instalațiilor sediului MMAP (ianuarie-martie 2020)</t>
  </si>
  <si>
    <t>februarie 2021</t>
  </si>
  <si>
    <t xml:space="preserve">Acord cadru de servicii nr. 105/29.12.2017 * - servicii de întreținere curentă a spațiilor și instalațiilor sediului MMAP                         (24 luni)     </t>
  </si>
  <si>
    <t>Acord cadru de servicii nr. 22/27.04.2018 * - servicii de telefonie mobila (24 luni)</t>
  </si>
  <si>
    <t>februarie 2020</t>
  </si>
  <si>
    <t>Contract subsecvent aferent an 2020 - Servicii de întreținere tehnică a spațiilor și instalațiilor sediului MMAP (aprilie-decembrie 2020)</t>
  </si>
  <si>
    <t>Contract subsecvent nr. 3 la AC nr. 22/27.04.2018 (ian-feb 2020) - servicii de telefonie mobila</t>
  </si>
  <si>
    <t>Contract subsecvent nr. 4 la AC nr. 22/27.04.2018 (martie 2020) - servicii de telefonie mobila</t>
  </si>
  <si>
    <t xml:space="preserve"> 48820000-2 Servere                                                              30233100-2 Unităţi de memorie                                       32420000-3 Echipament de reţea                                      44619000-2 Alte containere</t>
  </si>
  <si>
    <t>Marilena Tută</t>
  </si>
  <si>
    <t>Marius Cojoacă</t>
  </si>
  <si>
    <t>Mihail Badea</t>
  </si>
  <si>
    <t>Victor Giucă</t>
  </si>
  <si>
    <t>Mihaela CLAPAN</t>
  </si>
  <si>
    <t>Contract subsecvent nr. 3 la acord cadru nr. 27/02.05.2018 (ian-martie 2020) Servicii de întreținere, inspecții tehnice, revizii și reparații pentru autoturismele tip VW și NISSAN, din parcul auto al MMAP</t>
  </si>
  <si>
    <t>Total 20.01.30</t>
  </si>
  <si>
    <t>Total 74.01.71.01.02</t>
  </si>
  <si>
    <t>Direcția Economico-Financiară</t>
  </si>
  <si>
    <t>Simona Rang</t>
  </si>
  <si>
    <t>decembrie 2017</t>
  </si>
  <si>
    <t>mai 2018</t>
  </si>
  <si>
    <t>atribuit în baza acordului cadru 2020</t>
  </si>
  <si>
    <t>atribuit în baza acordului cadru nr. 27/02.05.2018</t>
  </si>
  <si>
    <t>Contract subsecvent nr. 3 la acord cadru nr. 108/29.12.2017 (ian-martie 2020) Servicii de întreținere, inspecții tehnice, revizii și reparații pentru autoturismele tip DACIA, din parcul auto al MMAP</t>
  </si>
  <si>
    <t>atribuit în baza acordului cadru nr. 108/ 29.12.2017</t>
  </si>
  <si>
    <t>atribuit în baza acordului cadru nr. 105/ 29.12.2017</t>
  </si>
  <si>
    <t>atribuit în baza acordului cadru nr. 115/ 31.07.2019</t>
  </si>
  <si>
    <t>atribuit în baza acordului cadru nr. 22/27.04.2018</t>
  </si>
  <si>
    <t>atribuit în baza acordului cadru nr. 78/30.05.2019</t>
  </si>
  <si>
    <t>atribuit în baza acordului cadru nr. 136/ 30.12.2015</t>
  </si>
  <si>
    <t>Total 20.01.05</t>
  </si>
  <si>
    <t>Total 20</t>
  </si>
  <si>
    <t xml:space="preserve"> negociere fără publicare</t>
  </si>
  <si>
    <t>Contract subsecvent nr. 5 la acordul cadru nr. 136/30.12.2015 Servicii de furnizare combustibil auto (ian-martie. 2020)</t>
  </si>
  <si>
    <t>20.06</t>
  </si>
  <si>
    <t xml:space="preserve">licitație deschisă 2019 </t>
  </si>
  <si>
    <t>iunie 2019</t>
  </si>
  <si>
    <t>Contracte subsecvente la acordurile cadru de servicii de transport aerian intern și internațional pe bază de bilete de avion și pe bază de abonamente</t>
  </si>
  <si>
    <t>Total 20.01.08</t>
  </si>
  <si>
    <t>Acord cadru de servicii nr. 115/31.07.2019 *- servicii de curatenie la sediul ministerului  (19 luni)</t>
  </si>
  <si>
    <t>atribuite în baza acordului cadru nr. 89/13.06.2019 și 171/31.12.2019</t>
  </si>
  <si>
    <t>Luminița Pocania</t>
  </si>
  <si>
    <t>Acord cadru de furnizare nr. 78/30.05.2019 * - furnizare energie electrică (24 luni)</t>
  </si>
  <si>
    <t>Contract subsecvent nr. 2 la acord cadru nr. 78/30.05.2019 - furnizare energie electrică (ian-dec.2020)</t>
  </si>
  <si>
    <t>Acord cadru de furnizare nr. 136/30.12.2015 * - combustibil auto (48 luni)</t>
  </si>
  <si>
    <t>Total 20.01.03 (contract subsecvent aferent anului 2020)</t>
  </si>
  <si>
    <t>Echipamente IT comunicații sumal</t>
  </si>
  <si>
    <t>Total 20.01.05:(contracte subsecvente aferente anului 2020)</t>
  </si>
  <si>
    <t>Total 20.01.08 (contracte subsecvente aferente anului 2020)</t>
  </si>
  <si>
    <t>Total 20.06 (contracte subsecvente aferente anului 2020)</t>
  </si>
  <si>
    <t>Total 20.01.30 (contracte subsecvente aferente anului 2020)</t>
  </si>
  <si>
    <t>Total 71.01.03</t>
  </si>
  <si>
    <t xml:space="preserve">Total 71.01.30 </t>
  </si>
  <si>
    <t xml:space="preserve">Total 20.30.30 </t>
  </si>
  <si>
    <t>Obiectul contractului de achiziție publică/                                            acordului - cadru</t>
  </si>
  <si>
    <t>Valoare estimată a contractului /                            acordului-cadru                   (lei fără TVA)</t>
  </si>
  <si>
    <t>Data estimată pentru finalizarea procedurii/ atribuirea contractului/                 acordului-cadru</t>
  </si>
  <si>
    <t xml:space="preserve">Valoare estimată a contractului/                               acordului-cadru                               lei cu TVA                                 (19 %)              </t>
  </si>
  <si>
    <t>martie</t>
  </si>
  <si>
    <t>30230000-0 - Material informatic</t>
  </si>
  <si>
    <t>Contracte subsecvente la acord cadru din 2020 (martie-dec. 2020) Servicii de întreținere, inspecții tehnice, revizii și reparații pentru autoturismele tip DACIA, VW și NISSAN, din parcul auto al MMAP</t>
  </si>
  <si>
    <t>Acord cadru de servicii 2020* - servicii de revizii, întreținere și reparații pentru 35 autovehicule tip VW și NISSAN, din parcul auto al MMAP (24 luni)</t>
  </si>
  <si>
    <t>Acord cadru de servicii 2020 * - servicii de telefonie mobila 2020-2021 (24 luni)</t>
  </si>
  <si>
    <t>Acord cadru de servicii 2020 * - Servicii de întreținere curentă a spațiilor și instalațiilor sediului MMAP (24 luni)</t>
  </si>
  <si>
    <t>Acord cadru de servicii nr. 89/13.06.2019 * - servicii de transport aerian intern și internațional, pe bază de bilete de avion (24 luni)</t>
  </si>
  <si>
    <t>Acord cadru de servicii nr. 171/31.12.2019 * - servicii de transport aerian intern și internațional, pe bază de abonamente BRUXELLES (24 luni)</t>
  </si>
  <si>
    <t>Acord cadru nr. 27/02.05.2018* Servicii de întreținere, inspecții tehnice, revizii și reparații pentru autoturismele tip VW și NISSAN, din parcul auto al MMAP (21 luni)</t>
  </si>
  <si>
    <t>Acord cadru nr. 108/29.12.2017* Servicii de întreținere, inspecții tehnice, revizii și reparații pentru autoturismele tip DACIA, din parcul al MMAP (24 luni)</t>
  </si>
  <si>
    <t xml:space="preserve">PRODUSE - ART. 20 </t>
  </si>
  <si>
    <t>PRODUSE - CHELTUIELI DE CAPITAL</t>
  </si>
  <si>
    <t>SERVICII - ART. 20</t>
  </si>
  <si>
    <t>SERVICII DE CERCETARE - 55.01.48</t>
  </si>
  <si>
    <t xml:space="preserve">Produse de publicitate </t>
  </si>
  <si>
    <t xml:space="preserve">PRODUSE - ART. 20  </t>
  </si>
  <si>
    <t xml:space="preserve">PRODUSE - CHELTUIELI DE CAPITAL  </t>
  </si>
  <si>
    <t xml:space="preserve">SERVICII - CHELTUIELI DE CAPITAL  </t>
  </si>
  <si>
    <t>Total 20.02</t>
  </si>
  <si>
    <t xml:space="preserve">Servicii de protocol pentru instituțiile oficiale cu Compania Națională Aeroporturi București SA </t>
  </si>
  <si>
    <t>3929494100-0 produse informative si de promovare</t>
  </si>
  <si>
    <t>Dezinfectant profesional</t>
  </si>
  <si>
    <t>33140000-3 Consumabile medicale</t>
  </si>
  <si>
    <t>Tifon steril</t>
  </si>
  <si>
    <t>33141114-2 Tifon</t>
  </si>
  <si>
    <t>Contract subsecvent nr. 2 la AC nr. 115/31.07.2019 - servicii de curatenie la sediul ministerului din B-dul Libertății nr. 12</t>
  </si>
  <si>
    <t>Contract subsecvent nr. 3 la AC nr. 115/31.07.2019 - servicii de curatenie la sediul ministerului din Calea Plevnei nr. 46-48</t>
  </si>
  <si>
    <t>Produse de curatenie, odorizante auto, etc</t>
  </si>
  <si>
    <t>Servicii de organizare evenimente</t>
  </si>
  <si>
    <t>79952000-2-Servicii pentru evenimente</t>
  </si>
  <si>
    <t>Servicii de campanie de publicitate</t>
  </si>
  <si>
    <t>79341400-0 Servicii de campanii de publicitate</t>
  </si>
  <si>
    <t xml:space="preserve">Servicii de actualizare continut grafic pentru platforma web </t>
  </si>
  <si>
    <t>72540000-2 Servicii de actualizare informatica</t>
  </si>
  <si>
    <t>Servicii de realizare mesh-uri personalizate și servicii de montaj și adaptare grafică la dimensiuni  (proiectare grafică)</t>
  </si>
  <si>
    <t>79822500-7 Servicii de proiectare grafica</t>
  </si>
  <si>
    <t>15981100-9 Apa minerala plata                                                        15320000-7 Sucuri de fructe si de legume                                               15861000-1 Cafea                               03121210-0 Aranjamente florale                           15830000-5 Zahar si produse conexe                                                         15511000-3 Lapte                                                          15860000-4 Cafea, ceai si produse conexe</t>
  </si>
  <si>
    <t>24315000-5 Diverse produse chimice anorganice                                            34330000-9 Piese de rezervă pentru vehiculele destinate transportului de mărfuri, camionete şi automobile                                             33141623-3 Truse de prim ajutor                                                34928471-0 Materiale de semnalizare                                              35111320-4 Extinctoare portabile, redresoare                                                           31153000-3</t>
  </si>
  <si>
    <t>31224810-3 Cabluri prelungitoare                                                  31532500-9 startere pt lampi                                          31531000-7 becuri                                                  31430000-9 Acumulatori electrici</t>
  </si>
  <si>
    <t>32581200-1-aparate fax                                                       30121100-4-fotocopiatoare                                                    30191400-8 Dispozitiv de distrugere a documentelor</t>
  </si>
  <si>
    <t>39711310-5 Filtre de cafea electrice</t>
  </si>
  <si>
    <t>20.05.01</t>
  </si>
  <si>
    <t>Servicii reinnoire subscriptie semnaturi pentru echipament Firewall, FORTIGUARD, TEAMVIEWER, BITDEFENDER</t>
  </si>
  <si>
    <t>Servicii de închiriere sediu MMAP, în Calea Plevnei nr. 56-58 - contract subsecvent 2020</t>
  </si>
  <si>
    <t xml:space="preserve">Servicii de închiriere spatiu suplimentar pentru sediul MMAP, în Calea Plevnei nr. 56-58 </t>
  </si>
  <si>
    <t>20.30.02</t>
  </si>
  <si>
    <t>Servicii de consultanță în protectia contra riscurilor si controlul riscurilor</t>
  </si>
  <si>
    <t>20.30.07</t>
  </si>
  <si>
    <t>LUCRĂRI - ART. 20</t>
  </si>
  <si>
    <t>Total 20.30.07</t>
  </si>
  <si>
    <t>Total 20.01.04</t>
  </si>
  <si>
    <t>Total 20.05.30</t>
  </si>
  <si>
    <t>Total 20.30.03</t>
  </si>
  <si>
    <t>Total 20.30.04</t>
  </si>
  <si>
    <t>Total cap 20</t>
  </si>
  <si>
    <t>Total anexa PAAP</t>
  </si>
  <si>
    <t>Total cap 70</t>
  </si>
  <si>
    <t>Produse informative și de promovare</t>
  </si>
  <si>
    <t>Servicii pentru dezinfecția sediilor MMAP</t>
  </si>
  <si>
    <t>Servicii de consultanță expert tehnic cu specializare în evaluarea proprietății imobiliare autorizat de Ministerul Justiției</t>
  </si>
  <si>
    <t>71315200-1 Servicii de consultanță în domeniul imobiliar</t>
  </si>
  <si>
    <t>Ramă lemn masiv</t>
  </si>
  <si>
    <t>Fototapet personalizat cu structură textil, inclusiv montaj</t>
  </si>
  <si>
    <t xml:space="preserve">39151000-5 Diverse tipuri de mobilier </t>
  </si>
  <si>
    <t>februarie</t>
  </si>
  <si>
    <t>22800000-8 Registre, registre contabile, clasoare, formulare şi alte articole imprimate de papetărie din hârtie sau din carton                                               35123400-6 Ecusoane de identificare</t>
  </si>
  <si>
    <t>Mochetă</t>
  </si>
  <si>
    <t>39531400-7 Covoare textile</t>
  </si>
  <si>
    <t xml:space="preserve">44411000-4-Articole sanitare                                          44334000-0 Profile 
24911200-5 Adezivi 
44532200-0 Saibe 
44531520-2 Suruburi si tirfoane 
44423000-1 Diverse articole 
44192100-3 Spuma de PVC 
44425400-9 Mortar fin pentru fixare 
44111000-1 Materiale pentru lucrari de constructii 
44531510-9 Bolturi si suruburi 
44531300-4 Suruburi cu autofiletare 
03419000-0 Cherestea 
44173000-3 Benzi (constructii) 
39241200-5 Foarfece                              44423000-1 Diverse articole 
18424000-7 Manusi 
31224810-3 Cabluri prelungitoare 
44531510-9 Bolturi si suruburi 
44532200-0 Saibe 
44611600-2 Rezervoare 
31214100-0 Intrerupatoare 
31224100-3 Fise si prize 
31411000-0 Baterii alcaline 
24951120-2 Unsoare siliconica 
44523300-5 Garnituri 
44167100-9 Racorduri 
</t>
  </si>
  <si>
    <t>Rame decor pentru protocol</t>
  </si>
  <si>
    <t>Stropitori pentru buna desfășurare a campaniei de împădurire la nivel național</t>
  </si>
  <si>
    <t xml:space="preserve">februarie </t>
  </si>
  <si>
    <t>Servicii de printing pentru buna desfășurare a campaniei de împădurire la nivel național</t>
  </si>
  <si>
    <t>febuarie</t>
  </si>
  <si>
    <t>33195100-4 monitoare                                               30237260-9 Suporturi de montare pe perete pentru monitoare</t>
  </si>
  <si>
    <t xml:space="preserve">licitație deschisă </t>
  </si>
  <si>
    <t>90921000-9 Servicii de dezinfecție și dezinsecție</t>
  </si>
  <si>
    <t xml:space="preserve">79521000-2 Servicii de fotocopiere                                        </t>
  </si>
  <si>
    <t>39298900-6 Diverse articole decorative</t>
  </si>
  <si>
    <t>16160000-4 Diverse echipamente de grădinărit</t>
  </si>
  <si>
    <t>Cameră videoconferință, Full HD, NFC</t>
  </si>
  <si>
    <t>Placă de sunet, USB, 5.1</t>
  </si>
  <si>
    <t>Dispozitiv sonorizare</t>
  </si>
  <si>
    <t>30237240-3 Cameră web</t>
  </si>
  <si>
    <t>30237136-1 Plăci de sunet</t>
  </si>
  <si>
    <t>64224000-2 Servicii de teleconferință</t>
  </si>
  <si>
    <t>32331300-5 Aparate de redare audio</t>
  </si>
  <si>
    <t>Servicii Acces platformă WEBEX</t>
  </si>
  <si>
    <t>iunie</t>
  </si>
  <si>
    <t>aprilie 2020</t>
  </si>
  <si>
    <t>Contracte subsecvente la acordul-cadru nr. 23/01.03.2018 servicii de arhivare, arhivare electronică și depozitare a documentelor din cadrul ministerului</t>
  </si>
  <si>
    <t>Contract subsecvent iunie-decembrie 2020 Servicii de arhivare, arhivare electronică și depozitare a documentelor din cadrul ministerului</t>
  </si>
  <si>
    <t xml:space="preserve">iunie </t>
  </si>
  <si>
    <t>Acord-cadru servicii de arhivare, arhivare electronică și depozitare a documentelor din cadrul ministerului (24 luni)</t>
  </si>
  <si>
    <t>Sistem de climatizare în Camera serverelor</t>
  </si>
  <si>
    <t>42500000-1 Echipamente de răcire și ventilare</t>
  </si>
  <si>
    <t>3017000-1 Mașini de etichetat</t>
  </si>
  <si>
    <t>Aparat de etichetat profesional</t>
  </si>
  <si>
    <t xml:space="preserve">48820000-2 Servere                                          30233100-2 Unități de memorie                    32420000-3 Echipament de rețea                                       44619000-2 Alte containere </t>
  </si>
  <si>
    <t>71.01.03</t>
  </si>
  <si>
    <t xml:space="preserve">71.01.30 </t>
  </si>
  <si>
    <t xml:space="preserve">Echipament de securitate Fortigate 101F și suport pentru 3 ani </t>
  </si>
  <si>
    <t>mai 2020</t>
  </si>
  <si>
    <t>august 2020</t>
  </si>
  <si>
    <t>TOTAL GENERAL</t>
  </si>
  <si>
    <t>Direcția  Achiziții și Logistică</t>
  </si>
  <si>
    <t xml:space="preserve">Serviciul Achiziții  </t>
  </si>
  <si>
    <t>Marius COJOACĂ</t>
  </si>
  <si>
    <t xml:space="preserve">Direcția Achiziții și Logistică </t>
  </si>
  <si>
    <t>Tiberia RUS, consilier DAL/SA</t>
  </si>
  <si>
    <t>Direcția Achiziții și Logistică</t>
  </si>
  <si>
    <t xml:space="preserve">mai </t>
  </si>
  <si>
    <t xml:space="preserve">Serviciul Achizitii </t>
  </si>
  <si>
    <t>50000000-5 Servicii de reparare și întreținere</t>
  </si>
  <si>
    <t>Servicii de consultanță în gestionarea și protecția informaţiilor clasificate din cadrul ministerului</t>
  </si>
  <si>
    <t>Servicii de elaborare a versiunii în limba română a unor standarde europene/internaționale din domeniul de competență al direcțiilor de specialitate din cadrul MMAP</t>
  </si>
  <si>
    <t xml:space="preserve">18443500-1 Viziere </t>
  </si>
  <si>
    <t>mai</t>
  </si>
  <si>
    <t>Servicii pentru asigurarea de informații și noutăți relevante din domeniul juridic</t>
  </si>
  <si>
    <t>aprilie</t>
  </si>
  <si>
    <t>Servicii de constatare și reparații la autoturismul marca Dacia Duster cu nr. înmatriculare B201WMM, din parcul auto al MMAP</t>
  </si>
  <si>
    <t>50112100-4 Servicii de reparare a automobilelor</t>
  </si>
  <si>
    <t>Servicii de dezvoltare platformă online (web-site)</t>
  </si>
  <si>
    <t xml:space="preserve">72413000-8 Servicii de 72413000-8 Servicii de proiectare de site-uri WWW (World Wide Web) </t>
  </si>
  <si>
    <t>iunie 2020</t>
  </si>
  <si>
    <t>Servicii informatice pentru generarea unor funcționalități extinse ale sistemului informatic integrat pentru management economico-financiar, managementul resurselor umane, : contabilizarea automată a salariilor, notificări automate si tablouri de bord pentru management</t>
  </si>
  <si>
    <t>72590000-7 Servicii informatice profesionale</t>
  </si>
  <si>
    <t>Servicii de reparare și de întreținere (echipamente IT - imprimante, laptop-uri, etc)</t>
  </si>
  <si>
    <t>50323000-5-servicii de reparare si intretinere a perifericelor informatice                                              50300000-8 - Servicii de reparare si de intretinere si servicii conexe pentru computere personale, pentru echipament de birotica, pentru echipament de telecomunicatii si pentru echipament audiovizual (Rev.2)</t>
  </si>
  <si>
    <t>Servicii de deblocare și remediere defecțiuni  la containerul clasa A, marca HESPER, pentru pentru documente clasificate</t>
  </si>
  <si>
    <t xml:space="preserve">30124000-4 Piese şi accesorii pentru maşini de birou                                                      30125000-1 Piese și accesorii pentru fotocopiatoare                                                 30233132-5 -  Unități de hard disk                                                                            32421000-0 Cabluri de retea </t>
  </si>
  <si>
    <t>Piese şi accesorii pentru echipamente IT (kit transfer, image transfer, drum kit, unitate de imagine pt. imprimantă, subansamblu ADF pt imprimantă, tastatură,  alimentator,  acumulator PC, adaptor, hard extern, switch, cabluri de rețea, etc.)</t>
  </si>
  <si>
    <t xml:space="preserve">Servicii de reevaluare a clădirii sediu MMAP, de către un evaluator autorizat </t>
  </si>
  <si>
    <t>71324000-5 Servicii de estimare</t>
  </si>
  <si>
    <t>48900000-7 Diverse pachete software şi sisteme informatice</t>
  </si>
  <si>
    <t>Licență pentru programul ABBYY FineReader 15 Corporate</t>
  </si>
  <si>
    <t xml:space="preserve">Programul Anual al Achizițiilor Publice pentru anul bugetar 2020 (buget de stat) (ANEXA)                                                                                                                                                                                                                                                                                                                                                                                                     </t>
  </si>
  <si>
    <t>Sistem microfon wirelles pentru îmbunătățirea calității audio la realizarea de streaning la conferințele și prezentările din cadrul ministerului</t>
  </si>
  <si>
    <t>3234100-5 Microfoane</t>
  </si>
  <si>
    <t>Servicii de recuperare a datelor stocate pe HDD</t>
  </si>
  <si>
    <t>Servicii de furnizare a Monitorului Oficial al României, Partea I pe suport electronic (online) și servicii de publicare în Monitorul Oficial al României și multiplicare exemplare Mof Partea I bis</t>
  </si>
  <si>
    <t>Servicii de transport container de siguranță model BS85, pentru documente clasificate</t>
  </si>
  <si>
    <t xml:space="preserve">Servicii de emitere a voucherelor de vacanță pe suport electronic - carduri </t>
  </si>
  <si>
    <t>30160000-8 Carduri magnetice</t>
  </si>
  <si>
    <t>Servicii de constatare și reparații la autoturismul marca Volswagen Passat cu nr. înmatriculare B115WXT, din parcul auto al MMAP</t>
  </si>
  <si>
    <t>Căști audio AirPODS Pro Wireless</t>
  </si>
  <si>
    <t>32342100-3Căști</t>
  </si>
  <si>
    <t>31500000-1 Aparatură de iluminat și lămpi electrice</t>
  </si>
  <si>
    <t>Lămpi de semnalizare hidranți interiori</t>
  </si>
  <si>
    <t>Secretar General Adjunct</t>
  </si>
  <si>
    <t>Győző István BÁRCZI</t>
  </si>
  <si>
    <t>Servicii de traduceri, legalizari și interpretariat</t>
  </si>
  <si>
    <t>79530000-8 Servicii de traducere                                 79132000-8 Servicii de certificare 79540000-1 Servicii de interpretariat</t>
  </si>
  <si>
    <t xml:space="preserve">75111200-9 Servicii legislative                                           22212100-0 Publicații periodice                                                      </t>
  </si>
  <si>
    <t>Servicii de expert independent, persoană fizică sau juridică specializată în recrutarea resurselor umane pentru selecția membrilor în consiliul de administrație al RNP ROMSILVA</t>
  </si>
  <si>
    <t>79600000-0 Servicii de recrutare</t>
  </si>
  <si>
    <t xml:space="preserve">Servicii de consultanță expert tehnic specializarea contabilitate autrorizat de CECAR </t>
  </si>
  <si>
    <t>79419000-4 Servicii de consultanță în domeniul evaluării</t>
  </si>
  <si>
    <t xml:space="preserve">72320000-4 Servicii de baze de date </t>
  </si>
  <si>
    <t>Servicii pentru efectuarea celei de a doua revizii (manoperă și consumabile) la autoturismul electric marca Nissan Leaf nr. de înmatriculare B 301 WMM din parcul auto al MMAP</t>
  </si>
  <si>
    <t>Echipamente audio, necesare pentru videoconferințe</t>
  </si>
  <si>
    <t>32342411-6 Miniboxe</t>
  </si>
  <si>
    <t>Servicii de constatare și reparații la autoturismul marca VW Golf cu nr. înmatriculare B 205 WMM, din parcul auto al MMAP</t>
  </si>
  <si>
    <t>Servicii de ITP (inspecție tehnică periodică) pentru autoturismul marca Volswagen Passat cu nr. înmatriculare B64WMM, din parcul auto al MMAP</t>
  </si>
  <si>
    <t>33140000-3 Consumabile medicale                                                                 33141420-0 Mănuși chirurgicale                                                       38412000-6 Termometre                                                                  24322500-2 Alcool</t>
  </si>
  <si>
    <t xml:space="preserve">Director    </t>
  </si>
  <si>
    <t>licitație deschisă</t>
  </si>
  <si>
    <t>iulie 2020</t>
  </si>
  <si>
    <t>38221000-0 Sisteme Informaționale Geografice</t>
  </si>
  <si>
    <t xml:space="preserve">72500000-0 Servicii informatice                                                            72212000-4 Servicii de programare de software de aplicație                                                                 72267000-4 Servicii de intreținere și reparații de software </t>
  </si>
  <si>
    <t>atribuite în baza acordului cadru/ 2020</t>
  </si>
  <si>
    <t>Servicii de dezinsecție și deratizare</t>
  </si>
  <si>
    <t>Materiale igienico-sanitare și dispozitive medicale și materiale sanitare esențiale în prevenția și tratarea infecției cu COVID-19 (măști chirurgicale, mănuși latex de unică folosință și termometru cu măsurare maximă, alcool sanitar)</t>
  </si>
  <si>
    <t>Materiale sanitare (viziere) în scopul minimalizării riscurilor de contaminare a angajaților în contextul epidemiei de coronavirus - COVID 16</t>
  </si>
  <si>
    <t>Acord cadru de servicii informatice de alerte și imagini satelitare și servicii Portal WebGIS și Aplicație Android (14 luni)</t>
  </si>
  <si>
    <t>Contract subsecvent nr. 1, aferent anului 2020 servicii informatice de alerte și imagini satelitare și servicii Portal WebGIS și Aplicație Android</t>
  </si>
  <si>
    <t>Autoturism</t>
  </si>
  <si>
    <t>august</t>
  </si>
  <si>
    <t>34110000-1 Autoturisme</t>
  </si>
  <si>
    <t>SERVICII - CHELTUIELI DE CAPITAL</t>
  </si>
  <si>
    <t>Total 71.01.30</t>
  </si>
  <si>
    <t xml:space="preserve">32232000-8 Echipament pentru videoconferință </t>
  </si>
  <si>
    <t>Sistem media pentru interconectarea audio-video la videoconferințele online pentru MMAP</t>
  </si>
  <si>
    <t>septembrie</t>
  </si>
  <si>
    <t xml:space="preserve">LUCRĂRI - CHELTUIELI DE CAPITAL  </t>
  </si>
  <si>
    <t xml:space="preserve">Total 70.01.30 </t>
  </si>
  <si>
    <t>Lucrări de modernizare cu sistem de tâmplărie PVC, ferestre cu geam termopan securizat antiefracție și cu protecție solară, necesare la etajele 1 și 2 din sediul MMAP</t>
  </si>
  <si>
    <t xml:space="preserve">64211000-8 Servicii de telefonie publică                                                                                       92200000-3 Servicii de radio şi de televiziune </t>
  </si>
  <si>
    <t xml:space="preserve">Total 70.03 </t>
  </si>
  <si>
    <t>45421150-0 Lucrări de instalare de tâmplărie nemetalică</t>
  </si>
  <si>
    <t>Nr. DAL/224561/26.08.2020</t>
  </si>
  <si>
    <t>Plata taxelor necesare pentru înmatricularea unui autoturism nou achiziționat de către MMAP, în cadrul proiectului ,,Managementul adecvat al speciilor invazive din România, în conformitatecu Regulamentul UE nr. 1143/2014 referitor la prevenirea și gestionarea introducerii și răspândirii speciilor alogene invazive”</t>
  </si>
  <si>
    <t>Servicii de cercetare pentru elaborarea lucrării științifice pluridisciplinare cu tema “Modalitatea de implementare a sistemului de garaníe – returnare pentru ambalajele primare nereutilizabile”</t>
  </si>
  <si>
    <t>73110000-6 Servicii de cercetare</t>
  </si>
  <si>
    <t>Nr. DAL/224587/03.09.2020</t>
  </si>
  <si>
    <t>Dispensere no touch cu stand metalic și alcool gel dezinfectant necesare la intrările din sediile MMAP din B-dul Libertății și Calea Plevnei, în contextul pandemiei COVID 19</t>
  </si>
  <si>
    <t>Monitor cu suport perete</t>
  </si>
  <si>
    <t xml:space="preserve">42933100-6 - Distribuitoare automate de articole de igiena </t>
  </si>
  <si>
    <t xml:space="preserve">Servicii demontare - remontare sistem acces uși </t>
  </si>
  <si>
    <t>Servicii informatic Tempest</t>
  </si>
  <si>
    <t>73431000-2 Testare și evaluare de echipament de securitate</t>
  </si>
  <si>
    <t>Servicii de mentenanță anuală pentru domeniile “eeagrantsmmediu.ro” și mmediu.ro</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</si>
</sst>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00\ &quot;lei&quot;_-;\-* #,##0.00\ &quot;lei&quot;_-;_-* &quot;-&quot;??\ &quot;lei&quot;_-;_-@_-"/>
    <numFmt numFmtId="178" formatCode="_-* #,##0\ _l_e_i_-;\-* #,##0\ _l_e_i_-;_-* &quot;-&quot;\ _l_e_i_-;_-@_-"/>
    <numFmt numFmtId="179" formatCode="_-* #,##0.00\ _l_e_i_-;\-* #,##0.00\ _l_e_i_-;_-* &quot;-&quot;??\ _l_e_i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_-* #,##0\ _L_e_i_-;\-* #,##0\ _L_e_i_-;_-* &quot;-&quot;\ _L_e_i_-;_-@_-"/>
    <numFmt numFmtId="189" formatCode="_-* #,##0.00\ _L_e_i_-;\-* #,##0.00\ _L_e_i_-;_-* &quot;-&quot;??\ _L_e_i_-;_-@_-"/>
    <numFmt numFmtId="190" formatCode="&quot;Yes&quot;;&quot;Yes&quot;;&quot;No&quot;"/>
    <numFmt numFmtId="191" formatCode="&quot;True&quot;;&quot;True&quot;;&quot;False&quot;"/>
    <numFmt numFmtId="192" formatCode="&quot;On&quot;;&quot;On&quot;;&quot;Off&quot;"/>
    <numFmt numFmtId="193" formatCode="#,##0.0000"/>
    <numFmt numFmtId="194" formatCode="mmm\-yyyy"/>
    <numFmt numFmtId="195" formatCode="mmm/yyyy"/>
    <numFmt numFmtId="196" formatCode="[$€-2]\ #,##0.00_);[Red]\([$€-2]\ #,##0.00\)"/>
    <numFmt numFmtId="197" formatCode="[$-409]dddd\,\ mmmm\ dd\,\ yyyy"/>
    <numFmt numFmtId="198" formatCode="[$-409]h:mm:ss\ AM/PM"/>
    <numFmt numFmtId="199" formatCode="#.##0.00"/>
    <numFmt numFmtId="200" formatCode="00000"/>
    <numFmt numFmtId="201" formatCode="_(* #.##0.00_);_(* \(#.##0.00\);_(* &quot;-&quot;??_);_(@_)"/>
    <numFmt numFmtId="202" formatCode="#,##0.00;[Red]#,##0.00"/>
    <numFmt numFmtId="203" formatCode="#,##0.00_ ;\-#,##0.00\ "/>
    <numFmt numFmtId="204" formatCode="#,##0.000"/>
    <numFmt numFmtId="205" formatCode="#,##0.0"/>
    <numFmt numFmtId="206" formatCode="[$-418]d\ mmmm\ yyyy"/>
    <numFmt numFmtId="207" formatCode="0.0"/>
    <numFmt numFmtId="208" formatCode="#,##0.00\ &quot;lei&quot;"/>
    <numFmt numFmtId="209" formatCode="#,##0.0;[Red]#,##0.0"/>
    <numFmt numFmtId="210" formatCode="#,##0;[Red]#,##0"/>
    <numFmt numFmtId="211" formatCode="[$-418]d\ mmmm\ yyyy\,\ dddd"/>
    <numFmt numFmtId="212" formatCode="0.0000"/>
    <numFmt numFmtId="213" formatCode="0.000"/>
    <numFmt numFmtId="214" formatCode="0.00000"/>
    <numFmt numFmtId="215" formatCode="#,##0.00_ ;[Red]\-#,##0.00\ "/>
    <numFmt numFmtId="216" formatCode="&quot;£&quot;#,##0.00"/>
    <numFmt numFmtId="217" formatCode="&quot;$&quot;#,##0.00"/>
    <numFmt numFmtId="218" formatCode="0.000000"/>
    <numFmt numFmtId="219" formatCode="_(* #,##0.0_);_(* \(#,##0.0\);_(* &quot;-&quot;??_);_(@_)"/>
    <numFmt numFmtId="220" formatCode="_(* #,##0_);_(* \(#,##0\);_(* &quot;-&quot;??_);_(@_)"/>
    <numFmt numFmtId="221" formatCode="_(* #,##0.0000000_);_(* \(#,##0.0000000\);_(* &quot;-&quot;???????_);_(@_)"/>
    <numFmt numFmtId="222" formatCode="[$-418]dddd\,\ d\ mmmm\ yyyy"/>
    <numFmt numFmtId="223" formatCode="[$-809]dd\ mmmm\ yyyy"/>
    <numFmt numFmtId="224" formatCode="_(* #,##0.000_);_(* \(#,##0.000\);_(* &quot;-&quot;??_);_(@_)"/>
    <numFmt numFmtId="225" formatCode="_(* #,##0.0000_);_(* \(#,##0.0000\);_(* &quot;-&quot;??_);_(@_)"/>
  </numFmts>
  <fonts count="80">
    <font>
      <sz val="10"/>
      <name val="Arial"/>
      <family val="0"/>
    </font>
    <font>
      <u val="single"/>
      <sz val="10"/>
      <color indexed="36"/>
      <name val="Arial"/>
      <family val="2"/>
    </font>
    <font>
      <u val="single"/>
      <sz val="10"/>
      <color indexed="12"/>
      <name val="Arial"/>
      <family val="2"/>
    </font>
    <font>
      <b/>
      <sz val="12"/>
      <name val="Times New Roman"/>
      <family val="1"/>
    </font>
    <font>
      <sz val="12"/>
      <name val="Times New Roman"/>
      <family val="1"/>
    </font>
    <font>
      <sz val="9"/>
      <name val="Tahoma"/>
      <family val="2"/>
    </font>
    <font>
      <b/>
      <sz val="9"/>
      <name val="Tahoma"/>
      <family val="2"/>
    </font>
    <font>
      <i/>
      <sz val="12"/>
      <name val="Times New Roman"/>
      <family val="1"/>
    </font>
    <font>
      <b/>
      <sz val="14"/>
      <name val="Times New Roman"/>
      <family val="1"/>
    </font>
    <font>
      <sz val="14"/>
      <name val="Times New Roman"/>
      <family val="1"/>
    </font>
    <font>
      <b/>
      <u val="single"/>
      <sz val="12"/>
      <name val="Times New Roman"/>
      <family val="1"/>
    </font>
    <font>
      <sz val="12"/>
      <color indexed="9"/>
      <name val="Times New Roman"/>
      <family val="1"/>
    </font>
    <font>
      <b/>
      <sz val="11"/>
      <name val="Times New Roman"/>
      <family val="1"/>
    </font>
    <font>
      <sz val="11"/>
      <name val="Times New Roman"/>
      <family val="1"/>
    </font>
    <font>
      <i/>
      <sz val="11"/>
      <name val="Times New Roman"/>
      <family val="1"/>
    </font>
    <font>
      <sz val="8"/>
      <name val="Arial"/>
      <family val="2"/>
    </font>
    <font>
      <b/>
      <i/>
      <u val="single"/>
      <sz val="11"/>
      <name val="Times New Roman"/>
      <family val="1"/>
    </font>
    <font>
      <b/>
      <i/>
      <sz val="11"/>
      <name val="Times New Roman"/>
      <family val="1"/>
    </font>
    <font>
      <b/>
      <sz val="16"/>
      <name val="Times New Roman"/>
      <family val="1"/>
    </font>
    <font>
      <i/>
      <sz val="11"/>
      <color indexed="63"/>
      <name val="Times New Roman"/>
      <family val="1"/>
    </font>
    <font>
      <b/>
      <i/>
      <sz val="12"/>
      <name val="Times New Roman"/>
      <family val="1"/>
    </font>
    <font>
      <sz val="10"/>
      <name val="Times New Roman"/>
      <family val="1"/>
    </font>
    <font>
      <b/>
      <sz val="10"/>
      <name val="Arial"/>
      <family val="2"/>
    </font>
    <font>
      <i/>
      <sz val="10"/>
      <name val="Times New Roman"/>
      <family val="1"/>
    </font>
    <font>
      <b/>
      <i/>
      <sz val="13"/>
      <name val="Times New Roman"/>
      <family val="1"/>
    </font>
    <font>
      <b/>
      <i/>
      <u val="single"/>
      <sz val="13"/>
      <name val="Times New Roman"/>
      <family val="1"/>
    </font>
    <font>
      <b/>
      <sz val="13"/>
      <name val="Times New Roman"/>
      <family val="1"/>
    </font>
    <font>
      <i/>
      <sz val="14"/>
      <name val="Times New Roman"/>
      <family val="1"/>
    </font>
    <font>
      <b/>
      <i/>
      <u val="singleAccounting"/>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i/>
      <sz val="11"/>
      <color indexed="8"/>
      <name val="Times New Roman"/>
      <family val="1"/>
    </font>
    <font>
      <i/>
      <sz val="12"/>
      <color indexed="8"/>
      <name val="Times New Roman"/>
      <family val="1"/>
    </font>
    <font>
      <i/>
      <sz val="11"/>
      <color indexed="10"/>
      <name val="Times New Roman"/>
      <family val="1"/>
    </font>
    <font>
      <sz val="11"/>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family val="1"/>
    </font>
    <font>
      <sz val="11"/>
      <color rgb="FF000000"/>
      <name val="Times New Roman"/>
      <family val="1"/>
    </font>
    <font>
      <i/>
      <sz val="11"/>
      <color rgb="FF000000"/>
      <name val="Times New Roman"/>
      <family val="1"/>
    </font>
    <font>
      <i/>
      <sz val="12"/>
      <color rgb="FF000000"/>
      <name val="Times New Roman"/>
      <family val="1"/>
    </font>
    <font>
      <sz val="11"/>
      <color theme="1"/>
      <name val="Times New Roman"/>
      <family val="1"/>
    </font>
    <font>
      <i/>
      <sz val="11"/>
      <color rgb="FFFF0000"/>
      <name val="Times New Roman"/>
      <family val="1"/>
    </font>
    <font>
      <sz val="11"/>
      <color rgb="FFFF0000"/>
      <name val="Times New Roman"/>
      <family val="1"/>
    </font>
    <font>
      <i/>
      <sz val="11"/>
      <color rgb="FF444444"/>
      <name val="Times New Roman"/>
      <family val="1"/>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rgb="FFFFFF00"/>
        <bgColor indexed="64"/>
      </patternFill>
    </fill>
    <fill>
      <patternFill patternType="solid">
        <fgColor theme="3" tint="0.59999001026153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medium"/>
      <top>
        <color indexed="63"/>
      </top>
      <bottom style="medium"/>
    </border>
    <border>
      <left>
        <color indexed="63"/>
      </left>
      <right style="thin"/>
      <top style="thin"/>
      <bottom style="thin"/>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medium"/>
      <right style="thin"/>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58" fillId="0" borderId="0">
      <alignment/>
      <protection/>
    </xf>
    <xf numFmtId="0" fontId="0" fillId="0" borderId="0">
      <alignment/>
      <protection/>
    </xf>
    <xf numFmtId="0" fontId="0" fillId="0" borderId="0" applyNumberFormat="0" applyFont="0" applyFill="0" applyBorder="0" applyAlignment="0" applyProtection="0"/>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08">
    <xf numFmtId="0" fontId="0" fillId="0" borderId="0" xfId="0" applyAlignment="1">
      <alignment/>
    </xf>
    <xf numFmtId="0" fontId="4" fillId="0" borderId="0" xfId="0" applyFont="1" applyAlignment="1">
      <alignment/>
    </xf>
    <xf numFmtId="0" fontId="9" fillId="0" borderId="0" xfId="0" applyFont="1" applyAlignment="1">
      <alignment/>
    </xf>
    <xf numFmtId="0" fontId="4" fillId="0" borderId="0" xfId="0" applyFont="1" applyAlignment="1">
      <alignment/>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xf>
    <xf numFmtId="0" fontId="10" fillId="0" borderId="0" xfId="0" applyFont="1" applyAlignment="1">
      <alignment/>
    </xf>
    <xf numFmtId="0" fontId="3" fillId="0" borderId="0" xfId="0" applyFont="1" applyAlignment="1">
      <alignment vertical="center"/>
    </xf>
    <xf numFmtId="0" fontId="4" fillId="0" borderId="0" xfId="0" applyFont="1" applyBorder="1" applyAlignment="1">
      <alignment/>
    </xf>
    <xf numFmtId="0" fontId="4" fillId="0" borderId="0" xfId="0" applyFont="1" applyBorder="1" applyAlignment="1">
      <alignment horizontal="left"/>
    </xf>
    <xf numFmtId="0" fontId="3" fillId="0" borderId="0" xfId="0" applyFont="1" applyBorder="1" applyAlignment="1">
      <alignment horizontal="center"/>
    </xf>
    <xf numFmtId="0" fontId="4" fillId="0" borderId="0" xfId="0" applyFont="1" applyBorder="1" applyAlignment="1">
      <alignment horizontal="center"/>
    </xf>
    <xf numFmtId="0" fontId="11" fillId="0" borderId="0" xfId="0" applyFont="1" applyFill="1" applyBorder="1" applyAlignment="1">
      <alignment horizontal="left"/>
    </xf>
    <xf numFmtId="0" fontId="71" fillId="32" borderId="0" xfId="0" applyFont="1" applyFill="1" applyBorder="1" applyAlignment="1">
      <alignment horizontal="left"/>
    </xf>
    <xf numFmtId="0" fontId="4" fillId="0" borderId="10" xfId="0" applyFont="1" applyBorder="1" applyAlignment="1">
      <alignment/>
    </xf>
    <xf numFmtId="0" fontId="4" fillId="0" borderId="11" xfId="0" applyFont="1" applyBorder="1" applyAlignment="1">
      <alignment/>
    </xf>
    <xf numFmtId="0" fontId="4" fillId="0" borderId="0" xfId="62" applyNumberFormat="1" applyFont="1" applyFill="1" applyBorder="1" applyAlignment="1" applyProtection="1">
      <alignment horizontal="left" vertical="top"/>
      <protection/>
    </xf>
    <xf numFmtId="4" fontId="4" fillId="0" borderId="0" xfId="62" applyNumberFormat="1" applyFont="1" applyFill="1" applyBorder="1" applyAlignment="1" applyProtection="1">
      <alignment horizontal="right" vertical="center"/>
      <protection/>
    </xf>
    <xf numFmtId="0" fontId="4" fillId="0" borderId="0" xfId="62" applyNumberFormat="1" applyFont="1" applyFill="1" applyBorder="1" applyAlignment="1" applyProtection="1">
      <alignment horizontal="center" vertical="top"/>
      <protection/>
    </xf>
    <xf numFmtId="0" fontId="4" fillId="0" borderId="0" xfId="62" applyNumberFormat="1" applyFont="1" applyFill="1" applyBorder="1" applyAlignment="1" applyProtection="1">
      <alignment horizontal="center" vertical="top" wrapText="1"/>
      <protection/>
    </xf>
    <xf numFmtId="0" fontId="3" fillId="33" borderId="12" xfId="62" applyNumberFormat="1" applyFont="1" applyFill="1" applyBorder="1" applyAlignment="1" applyProtection="1">
      <alignment horizontal="center" vertical="top" wrapText="1"/>
      <protection/>
    </xf>
    <xf numFmtId="0" fontId="3" fillId="34" borderId="12" xfId="62" applyNumberFormat="1" applyFont="1" applyFill="1" applyBorder="1" applyAlignment="1" applyProtection="1">
      <alignment horizontal="center" vertical="top" wrapText="1"/>
      <protection/>
    </xf>
    <xf numFmtId="0" fontId="3" fillId="33" borderId="13"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0" borderId="0" xfId="0" applyFont="1" applyAlignment="1">
      <alignment vertical="center"/>
    </xf>
    <xf numFmtId="0" fontId="4" fillId="32" borderId="0" xfId="0" applyFont="1" applyFill="1" applyAlignment="1">
      <alignment vertical="center"/>
    </xf>
    <xf numFmtId="0" fontId="4" fillId="0" borderId="12" xfId="62" applyNumberFormat="1" applyFont="1" applyFill="1" applyBorder="1" applyAlignment="1" applyProtection="1">
      <alignment horizontal="center" vertical="center" wrapText="1"/>
      <protection/>
    </xf>
    <xf numFmtId="0" fontId="3" fillId="35" borderId="0" xfId="0" applyFont="1" applyFill="1" applyBorder="1" applyAlignment="1">
      <alignment horizontal="center" vertical="center" wrapText="1"/>
    </xf>
    <xf numFmtId="0" fontId="4" fillId="35" borderId="0" xfId="0" applyFont="1" applyFill="1" applyAlignment="1">
      <alignment vertical="center"/>
    </xf>
    <xf numFmtId="4" fontId="4" fillId="0" borderId="12" xfId="62" applyNumberFormat="1" applyFont="1" applyFill="1" applyBorder="1" applyAlignment="1" applyProtection="1">
      <alignment horizontal="center" vertical="center" wrapText="1"/>
      <protection/>
    </xf>
    <xf numFmtId="4" fontId="3" fillId="32" borderId="14" xfId="62" applyNumberFormat="1" applyFont="1" applyFill="1" applyBorder="1" applyAlignment="1" applyProtection="1">
      <alignment horizontal="right" vertical="center" wrapText="1"/>
      <protection/>
    </xf>
    <xf numFmtId="4" fontId="3" fillId="32" borderId="0" xfId="62" applyNumberFormat="1" applyFont="1" applyFill="1" applyBorder="1" applyAlignment="1" applyProtection="1">
      <alignment horizontal="right" vertical="center" wrapText="1"/>
      <protection/>
    </xf>
    <xf numFmtId="0" fontId="4" fillId="32" borderId="0" xfId="0" applyFont="1" applyFill="1" applyAlignment="1">
      <alignment/>
    </xf>
    <xf numFmtId="4" fontId="4" fillId="32" borderId="0" xfId="0" applyNumberFormat="1" applyFont="1" applyFill="1" applyAlignment="1">
      <alignment/>
    </xf>
    <xf numFmtId="0" fontId="7" fillId="0" borderId="12" xfId="0" applyFont="1" applyFill="1" applyBorder="1" applyAlignment="1">
      <alignment horizontal="left" vertical="center" wrapText="1"/>
    </xf>
    <xf numFmtId="4" fontId="4" fillId="32" borderId="14" xfId="0" applyNumberFormat="1" applyFont="1" applyFill="1" applyBorder="1" applyAlignment="1">
      <alignment vertical="center"/>
    </xf>
    <xf numFmtId="4" fontId="4" fillId="32" borderId="0" xfId="0" applyNumberFormat="1" applyFont="1" applyFill="1" applyBorder="1" applyAlignment="1">
      <alignment vertical="center"/>
    </xf>
    <xf numFmtId="0" fontId="3" fillId="32" borderId="0" xfId="0" applyFont="1" applyFill="1" applyAlignment="1">
      <alignment horizontal="center" vertical="center" wrapText="1"/>
    </xf>
    <xf numFmtId="4" fontId="4" fillId="32" borderId="15" xfId="0" applyNumberFormat="1" applyFont="1" applyFill="1" applyBorder="1" applyAlignment="1">
      <alignment vertical="center"/>
    </xf>
    <xf numFmtId="4" fontId="4" fillId="0" borderId="0" xfId="0" applyNumberFormat="1" applyFont="1" applyAlignment="1">
      <alignment/>
    </xf>
    <xf numFmtId="0" fontId="4" fillId="0" borderId="0" xfId="0" applyFont="1" applyAlignment="1">
      <alignment horizontal="left"/>
    </xf>
    <xf numFmtId="0" fontId="4" fillId="0" borderId="0" xfId="0" applyFont="1" applyFill="1" applyAlignment="1">
      <alignment/>
    </xf>
    <xf numFmtId="0" fontId="4" fillId="0" borderId="0" xfId="0" applyFont="1" applyAlignment="1">
      <alignment/>
    </xf>
    <xf numFmtId="0" fontId="4" fillId="0" borderId="0" xfId="0" applyFont="1" applyAlignment="1">
      <alignment horizontal="center"/>
    </xf>
    <xf numFmtId="0" fontId="4" fillId="0" borderId="0" xfId="0" applyFont="1" applyFill="1" applyAlignment="1">
      <alignment/>
    </xf>
    <xf numFmtId="0" fontId="3" fillId="35" borderId="0" xfId="0" applyFont="1" applyFill="1" applyBorder="1" applyAlignment="1">
      <alignment horizontal="center" vertical="center" wrapText="1"/>
    </xf>
    <xf numFmtId="0" fontId="4" fillId="35" borderId="0" xfId="0" applyFont="1" applyFill="1" applyAlignment="1">
      <alignment vertical="center"/>
    </xf>
    <xf numFmtId="49" fontId="4" fillId="0" borderId="12" xfId="62" applyNumberFormat="1" applyFont="1" applyFill="1" applyBorder="1" applyAlignment="1" applyProtection="1">
      <alignment horizontal="left" vertical="center" wrapText="1"/>
      <protection/>
    </xf>
    <xf numFmtId="0" fontId="3" fillId="32"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xf>
    <xf numFmtId="0" fontId="13" fillId="0" borderId="0" xfId="0" applyFont="1" applyAlignment="1">
      <alignment horizontal="center"/>
    </xf>
    <xf numFmtId="0" fontId="12" fillId="0" borderId="0" xfId="0" applyFont="1" applyAlignment="1">
      <alignment horizontal="center"/>
    </xf>
    <xf numFmtId="4" fontId="13" fillId="0" borderId="12" xfId="62" applyNumberFormat="1" applyFont="1" applyFill="1" applyBorder="1" applyAlignment="1" applyProtection="1">
      <alignment horizontal="center" vertical="center" wrapText="1"/>
      <protection/>
    </xf>
    <xf numFmtId="14" fontId="13" fillId="0" borderId="12" xfId="62" applyNumberFormat="1" applyFont="1" applyFill="1" applyBorder="1" applyAlignment="1" applyProtection="1">
      <alignment horizontal="center" vertical="center" wrapText="1"/>
      <protection/>
    </xf>
    <xf numFmtId="49" fontId="13" fillId="0" borderId="12" xfId="62"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3" fillId="0" borderId="0" xfId="0" applyFont="1" applyAlignment="1">
      <alignment horizontal="center"/>
    </xf>
    <xf numFmtId="4" fontId="4" fillId="0" borderId="0" xfId="0" applyNumberFormat="1" applyFont="1" applyAlignment="1">
      <alignment/>
    </xf>
    <xf numFmtId="4" fontId="4" fillId="0" borderId="0" xfId="0" applyNumberFormat="1" applyFont="1" applyAlignment="1">
      <alignment vertical="center"/>
    </xf>
    <xf numFmtId="0" fontId="4" fillId="0" borderId="0" xfId="0" applyFont="1" applyFill="1" applyAlignment="1">
      <alignment vertical="center"/>
    </xf>
    <xf numFmtId="0" fontId="4" fillId="0" borderId="0" xfId="0" applyFont="1" applyFill="1" applyBorder="1" applyAlignment="1">
      <alignment/>
    </xf>
    <xf numFmtId="49" fontId="72" fillId="0" borderId="12" xfId="62" applyNumberFormat="1" applyFont="1" applyBorder="1" applyAlignment="1">
      <alignment horizontal="center" vertical="center" wrapText="1"/>
    </xf>
    <xf numFmtId="0" fontId="4" fillId="0" borderId="0" xfId="0" applyFont="1" applyAlignment="1">
      <alignment/>
    </xf>
    <xf numFmtId="0" fontId="7" fillId="32" borderId="12" xfId="62"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62"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62" applyNumberFormat="1" applyFont="1" applyFill="1" applyBorder="1" applyAlignment="1" applyProtection="1">
      <alignment horizontal="left" vertical="top" wrapText="1"/>
      <protection/>
    </xf>
    <xf numFmtId="0" fontId="4" fillId="0" borderId="0" xfId="0" applyFont="1" applyBorder="1" applyAlignment="1">
      <alignment/>
    </xf>
    <xf numFmtId="49" fontId="4" fillId="0" borderId="0" xfId="62" applyNumberFormat="1" applyFont="1" applyFill="1" applyBorder="1" applyAlignment="1" applyProtection="1">
      <alignment vertical="top"/>
      <protection/>
    </xf>
    <xf numFmtId="0" fontId="4" fillId="0" borderId="0" xfId="0" applyFont="1" applyAlignment="1">
      <alignment horizontal="right"/>
    </xf>
    <xf numFmtId="0" fontId="3" fillId="0" borderId="0" xfId="0" applyFont="1" applyBorder="1" applyAlignment="1">
      <alignment horizontal="right"/>
    </xf>
    <xf numFmtId="0" fontId="4" fillId="0" borderId="0" xfId="0" applyFont="1" applyBorder="1" applyAlignment="1">
      <alignment horizontal="right"/>
    </xf>
    <xf numFmtId="0" fontId="4" fillId="0" borderId="0" xfId="62" applyNumberFormat="1" applyFont="1" applyFill="1" applyBorder="1" applyAlignment="1" applyProtection="1">
      <alignment horizontal="right" vertical="top"/>
      <protection/>
    </xf>
    <xf numFmtId="49" fontId="4" fillId="0" borderId="12" xfId="62" applyNumberFormat="1" applyFont="1" applyFill="1" applyBorder="1" applyAlignment="1" applyProtection="1">
      <alignment horizontal="center" vertical="center" wrapText="1"/>
      <protection/>
    </xf>
    <xf numFmtId="49" fontId="8" fillId="0" borderId="12" xfId="62" applyNumberFormat="1" applyFont="1" applyFill="1" applyBorder="1" applyAlignment="1" applyProtection="1">
      <alignment horizontal="left" vertical="center"/>
      <protection/>
    </xf>
    <xf numFmtId="14" fontId="4" fillId="0" borderId="12" xfId="62" applyNumberFormat="1" applyFont="1" applyFill="1" applyBorder="1" applyAlignment="1" applyProtection="1">
      <alignment horizontal="center" vertical="center" wrapText="1"/>
      <protection/>
    </xf>
    <xf numFmtId="49" fontId="4" fillId="0" borderId="12" xfId="62" applyNumberFormat="1" applyFont="1" applyFill="1" applyBorder="1" applyAlignment="1">
      <alignment horizontal="left" vertical="center" wrapText="1"/>
    </xf>
    <xf numFmtId="0" fontId="7" fillId="0" borderId="12" xfId="62" applyNumberFormat="1" applyFont="1" applyFill="1" applyBorder="1" applyAlignment="1" applyProtection="1">
      <alignment horizontal="center" vertical="center" wrapText="1"/>
      <protection/>
    </xf>
    <xf numFmtId="4" fontId="4" fillId="0" borderId="12" xfId="62" applyNumberFormat="1" applyFont="1" applyFill="1" applyBorder="1" applyAlignment="1" applyProtection="1">
      <alignment horizontal="center" vertical="center" wrapText="1"/>
      <protection/>
    </xf>
    <xf numFmtId="0" fontId="4" fillId="0" borderId="12" xfId="62" applyNumberFormat="1" applyFont="1" applyFill="1" applyBorder="1" applyAlignment="1" applyProtection="1">
      <alignment horizontal="center" vertical="center" wrapText="1"/>
      <protection/>
    </xf>
    <xf numFmtId="14" fontId="4" fillId="0" borderId="12" xfId="62" applyNumberFormat="1" applyFont="1" applyFill="1" applyBorder="1" applyAlignment="1" applyProtection="1">
      <alignment horizontal="center" vertical="center" wrapText="1"/>
      <protection/>
    </xf>
    <xf numFmtId="0" fontId="4" fillId="0" borderId="12" xfId="62" applyFont="1" applyFill="1" applyBorder="1" applyAlignment="1">
      <alignment horizontal="left" vertical="center" wrapText="1"/>
    </xf>
    <xf numFmtId="0" fontId="4" fillId="32" borderId="12" xfId="62" applyFont="1" applyFill="1" applyBorder="1" applyAlignment="1">
      <alignment horizontal="left" vertical="center" wrapText="1"/>
    </xf>
    <xf numFmtId="49" fontId="16" fillId="13" borderId="12" xfId="62" applyNumberFormat="1" applyFont="1" applyFill="1" applyBorder="1" applyAlignment="1" applyProtection="1">
      <alignment horizontal="center" vertical="center" wrapText="1"/>
      <protection/>
    </xf>
    <xf numFmtId="4" fontId="16" fillId="13" borderId="12" xfId="62" applyNumberFormat="1" applyFont="1" applyFill="1" applyBorder="1" applyAlignment="1" applyProtection="1">
      <alignment horizontal="right" vertical="center" wrapText="1"/>
      <protection/>
    </xf>
    <xf numFmtId="4" fontId="16" fillId="13" borderId="12" xfId="62" applyNumberFormat="1" applyFont="1" applyFill="1" applyBorder="1" applyAlignment="1">
      <alignment horizontal="right" vertical="center" wrapText="1"/>
    </xf>
    <xf numFmtId="0" fontId="16" fillId="13" borderId="12" xfId="62" applyNumberFormat="1" applyFont="1" applyFill="1" applyBorder="1" applyAlignment="1" applyProtection="1">
      <alignment horizontal="center" vertical="center" wrapText="1"/>
      <protection/>
    </xf>
    <xf numFmtId="49" fontId="72" fillId="0" borderId="12" xfId="62" applyNumberFormat="1" applyFont="1" applyBorder="1" applyAlignment="1">
      <alignment horizontal="left" vertical="center" wrapText="1"/>
    </xf>
    <xf numFmtId="0" fontId="14" fillId="0" borderId="12" xfId="62" applyNumberFormat="1" applyFont="1" applyFill="1" applyBorder="1" applyAlignment="1" applyProtection="1">
      <alignment horizontal="center" vertical="center" wrapText="1"/>
      <protection/>
    </xf>
    <xf numFmtId="0" fontId="73" fillId="0" borderId="12" xfId="0" applyFont="1" applyBorder="1" applyAlignment="1">
      <alignment horizontal="center" vertical="center" wrapText="1"/>
    </xf>
    <xf numFmtId="0" fontId="19" fillId="0" borderId="12" xfId="0" applyFont="1" applyFill="1" applyBorder="1" applyAlignment="1">
      <alignment horizontal="center" vertical="center" wrapText="1"/>
    </xf>
    <xf numFmtId="0" fontId="14" fillId="0" borderId="12" xfId="62" applyFont="1" applyBorder="1" applyAlignment="1">
      <alignment horizontal="center" vertical="center" wrapText="1"/>
    </xf>
    <xf numFmtId="49" fontId="14" fillId="0" borderId="12" xfId="62" applyNumberFormat="1" applyFont="1" applyBorder="1" applyAlignment="1">
      <alignment horizontal="center" vertical="center" wrapText="1"/>
    </xf>
    <xf numFmtId="0" fontId="4" fillId="13" borderId="0" xfId="0" applyFont="1" applyFill="1" applyAlignment="1">
      <alignment/>
    </xf>
    <xf numFmtId="0" fontId="16" fillId="13" borderId="12" xfId="0" applyFont="1" applyFill="1" applyBorder="1" applyAlignment="1">
      <alignment horizontal="center" vertical="center" wrapText="1"/>
    </xf>
    <xf numFmtId="0" fontId="16" fillId="13" borderId="12" xfId="0" applyFont="1" applyFill="1" applyBorder="1" applyAlignment="1">
      <alignment horizontal="center"/>
    </xf>
    <xf numFmtId="4" fontId="4" fillId="32" borderId="12" xfId="62" applyNumberFormat="1" applyFont="1" applyFill="1" applyBorder="1" applyAlignment="1" applyProtection="1">
      <alignment horizontal="center" vertical="center" wrapText="1"/>
      <protection/>
    </xf>
    <xf numFmtId="0" fontId="13" fillId="7" borderId="12" xfId="62" applyNumberFormat="1" applyFont="1" applyFill="1" applyBorder="1" applyAlignment="1" applyProtection="1">
      <alignment horizontal="center" vertical="center" wrapText="1"/>
      <protection/>
    </xf>
    <xf numFmtId="4" fontId="3" fillId="7" borderId="12" xfId="62" applyNumberFormat="1" applyFont="1" applyFill="1" applyBorder="1" applyAlignment="1" applyProtection="1">
      <alignment horizontal="right" vertical="center" wrapText="1"/>
      <protection/>
    </xf>
    <xf numFmtId="4" fontId="3" fillId="7" borderId="12" xfId="62" applyNumberFormat="1" applyFont="1" applyFill="1" applyBorder="1" applyAlignment="1">
      <alignment horizontal="right" vertical="center" wrapText="1"/>
    </xf>
    <xf numFmtId="49" fontId="20" fillId="7" borderId="12" xfId="62" applyNumberFormat="1" applyFont="1" applyFill="1" applyBorder="1" applyAlignment="1" applyProtection="1">
      <alignment horizontal="center" vertical="center"/>
      <protection/>
    </xf>
    <xf numFmtId="0" fontId="20" fillId="7" borderId="12" xfId="62" applyNumberFormat="1" applyFont="1" applyFill="1" applyBorder="1" applyAlignment="1" applyProtection="1">
      <alignment horizontal="center" vertical="center" wrapText="1"/>
      <protection/>
    </xf>
    <xf numFmtId="4" fontId="4" fillId="7" borderId="12" xfId="62" applyNumberFormat="1" applyFont="1" applyFill="1" applyBorder="1" applyAlignment="1" applyProtection="1">
      <alignment horizontal="center" vertical="center" wrapText="1"/>
      <protection/>
    </xf>
    <xf numFmtId="14" fontId="13" fillId="7" borderId="12" xfId="62" applyNumberFormat="1" applyFont="1" applyFill="1" applyBorder="1" applyAlignment="1" applyProtection="1">
      <alignment horizontal="center" vertical="center" wrapText="1"/>
      <protection/>
    </xf>
    <xf numFmtId="14" fontId="4" fillId="7" borderId="12" xfId="62" applyNumberFormat="1" applyFont="1" applyFill="1" applyBorder="1" applyAlignment="1" applyProtection="1">
      <alignment horizontal="center" vertical="center" wrapText="1"/>
      <protection/>
    </xf>
    <xf numFmtId="0" fontId="4" fillId="7" borderId="12" xfId="62" applyNumberFormat="1" applyFont="1" applyFill="1" applyBorder="1" applyAlignment="1" applyProtection="1">
      <alignment horizontal="center" vertical="center" wrapText="1"/>
      <protection/>
    </xf>
    <xf numFmtId="0" fontId="14" fillId="7" borderId="12" xfId="62" applyNumberFormat="1" applyFont="1" applyFill="1" applyBorder="1" applyAlignment="1" applyProtection="1">
      <alignment horizontal="center" vertical="center" wrapText="1"/>
      <protection/>
    </xf>
    <xf numFmtId="0" fontId="20" fillId="7" borderId="12" xfId="62" applyFont="1" applyFill="1" applyBorder="1" applyAlignment="1">
      <alignment horizontal="center" vertical="center" wrapText="1"/>
    </xf>
    <xf numFmtId="4" fontId="7" fillId="7" borderId="12" xfId="62" applyNumberFormat="1" applyFont="1" applyFill="1" applyBorder="1" applyAlignment="1" applyProtection="1">
      <alignment horizontal="center" vertical="center" wrapText="1"/>
      <protection/>
    </xf>
    <xf numFmtId="14" fontId="14" fillId="7" borderId="12" xfId="62" applyNumberFormat="1" applyFont="1" applyFill="1" applyBorder="1" applyAlignment="1" applyProtection="1">
      <alignment horizontal="center" vertical="center" wrapText="1"/>
      <protection/>
    </xf>
    <xf numFmtId="14" fontId="7" fillId="7" borderId="12" xfId="62" applyNumberFormat="1" applyFont="1" applyFill="1" applyBorder="1" applyAlignment="1" applyProtection="1">
      <alignment horizontal="center" vertical="center" wrapText="1"/>
      <protection/>
    </xf>
    <xf numFmtId="0" fontId="7" fillId="7" borderId="12" xfId="62" applyNumberFormat="1" applyFont="1" applyFill="1" applyBorder="1" applyAlignment="1" applyProtection="1">
      <alignment horizontal="center" vertical="center" wrapText="1"/>
      <protection/>
    </xf>
    <xf numFmtId="4" fontId="13" fillId="7" borderId="12" xfId="62" applyNumberFormat="1" applyFont="1" applyFill="1" applyBorder="1" applyAlignment="1" applyProtection="1">
      <alignment horizontal="center" vertical="center" wrapText="1"/>
      <protection/>
    </xf>
    <xf numFmtId="0" fontId="4" fillId="7" borderId="12" xfId="62" applyNumberFormat="1" applyFont="1" applyFill="1" applyBorder="1" applyAlignment="1" applyProtection="1">
      <alignment horizontal="center" vertical="center" wrapText="1"/>
      <protection/>
    </xf>
    <xf numFmtId="4" fontId="14" fillId="7" borderId="12" xfId="62" applyNumberFormat="1" applyFont="1" applyFill="1" applyBorder="1" applyAlignment="1" applyProtection="1">
      <alignment horizontal="center" vertical="center" wrapText="1"/>
      <protection/>
    </xf>
    <xf numFmtId="49" fontId="4" fillId="7" borderId="12" xfId="62" applyNumberFormat="1" applyFont="1" applyFill="1" applyBorder="1" applyAlignment="1" applyProtection="1">
      <alignment horizontal="center" vertical="center"/>
      <protection/>
    </xf>
    <xf numFmtId="4" fontId="3" fillId="7" borderId="12" xfId="62" applyNumberFormat="1" applyFont="1" applyFill="1" applyBorder="1" applyAlignment="1">
      <alignment horizontal="right" vertical="center" wrapText="1"/>
    </xf>
    <xf numFmtId="4" fontId="12" fillId="7" borderId="12" xfId="62" applyNumberFormat="1" applyFont="1" applyFill="1" applyBorder="1" applyAlignment="1" applyProtection="1">
      <alignment horizontal="right" vertical="center" wrapText="1"/>
      <protection/>
    </xf>
    <xf numFmtId="4" fontId="4" fillId="7" borderId="12" xfId="62" applyNumberFormat="1" applyFont="1" applyFill="1" applyBorder="1" applyAlignment="1" applyProtection="1">
      <alignment horizontal="center" vertical="center" wrapText="1"/>
      <protection/>
    </xf>
    <xf numFmtId="14" fontId="4" fillId="7" borderId="12" xfId="62" applyNumberFormat="1" applyFont="1" applyFill="1" applyBorder="1" applyAlignment="1" applyProtection="1">
      <alignment horizontal="center" vertical="center" wrapText="1"/>
      <protection/>
    </xf>
    <xf numFmtId="4" fontId="3" fillId="36" borderId="12" xfId="62" applyNumberFormat="1" applyFont="1" applyFill="1" applyBorder="1" applyAlignment="1" applyProtection="1">
      <alignment horizontal="right" vertical="center" wrapText="1"/>
      <protection/>
    </xf>
    <xf numFmtId="4" fontId="3" fillId="36" borderId="12" xfId="62" applyNumberFormat="1" applyFont="1" applyFill="1" applyBorder="1" applyAlignment="1">
      <alignment horizontal="right" vertical="center" wrapText="1"/>
    </xf>
    <xf numFmtId="0" fontId="7" fillId="7" borderId="12" xfId="0" applyFont="1" applyFill="1" applyBorder="1" applyAlignment="1">
      <alignment vertical="center" wrapText="1"/>
    </xf>
    <xf numFmtId="0" fontId="7" fillId="7" borderId="12" xfId="0" applyFont="1" applyFill="1" applyBorder="1" applyAlignment="1">
      <alignment horizontal="right" vertical="center" wrapText="1"/>
    </xf>
    <xf numFmtId="0" fontId="20" fillId="7" borderId="12" xfId="61" applyFont="1" applyFill="1" applyBorder="1" applyAlignment="1">
      <alignment horizontal="center" vertical="center" wrapText="1"/>
      <protection/>
    </xf>
    <xf numFmtId="49" fontId="3" fillId="33" borderId="12" xfId="62" applyNumberFormat="1" applyFont="1" applyFill="1" applyBorder="1" applyAlignment="1" applyProtection="1">
      <alignment horizontal="center" vertical="top" wrapText="1"/>
      <protection/>
    </xf>
    <xf numFmtId="0" fontId="3" fillId="33" borderId="12" xfId="62" applyNumberFormat="1" applyFont="1" applyFill="1" applyBorder="1" applyAlignment="1" applyProtection="1">
      <alignment horizontal="center" vertical="top"/>
      <protection/>
    </xf>
    <xf numFmtId="4" fontId="3" fillId="33" borderId="12" xfId="62" applyNumberFormat="1" applyFont="1" applyFill="1" applyBorder="1" applyAlignment="1" applyProtection="1">
      <alignment horizontal="center" vertical="top" wrapText="1"/>
      <protection/>
    </xf>
    <xf numFmtId="0" fontId="3" fillId="33" borderId="12" xfId="62" applyNumberFormat="1" applyFont="1" applyFill="1" applyBorder="1" applyAlignment="1" applyProtection="1">
      <alignment horizontal="right" vertical="top" wrapText="1"/>
      <protection/>
    </xf>
    <xf numFmtId="0" fontId="4" fillId="7" borderId="12" xfId="0" applyFont="1" applyFill="1" applyBorder="1" applyAlignment="1">
      <alignment vertical="center" wrapText="1"/>
    </xf>
    <xf numFmtId="0" fontId="7" fillId="7" borderId="12" xfId="62" applyFont="1" applyFill="1" applyBorder="1" applyAlignment="1">
      <alignment horizontal="center" vertical="center" wrapText="1"/>
    </xf>
    <xf numFmtId="49" fontId="7" fillId="7" borderId="12" xfId="62" applyNumberFormat="1" applyFont="1" applyFill="1" applyBorder="1" applyAlignment="1" applyProtection="1">
      <alignment horizontal="center" vertical="center" wrapText="1"/>
      <protection/>
    </xf>
    <xf numFmtId="0" fontId="7" fillId="7" borderId="12" xfId="62" applyNumberFormat="1" applyFont="1" applyFill="1" applyBorder="1" applyAlignment="1" applyProtection="1">
      <alignment horizontal="center" vertical="center" wrapText="1"/>
      <protection/>
    </xf>
    <xf numFmtId="0" fontId="4" fillId="36" borderId="12" xfId="62" applyNumberFormat="1" applyFont="1" applyFill="1" applyBorder="1" applyAlignment="1" applyProtection="1">
      <alignment horizontal="center" vertical="center" wrapText="1"/>
      <protection/>
    </xf>
    <xf numFmtId="0" fontId="3" fillId="36" borderId="12" xfId="62" applyNumberFormat="1" applyFont="1" applyFill="1" applyBorder="1" applyAlignment="1" applyProtection="1">
      <alignment horizontal="left" vertical="center" wrapText="1"/>
      <protection/>
    </xf>
    <xf numFmtId="0" fontId="7" fillId="36" borderId="12" xfId="62" applyNumberFormat="1" applyFont="1" applyFill="1" applyBorder="1" applyAlignment="1" applyProtection="1">
      <alignment horizontal="center" vertical="center" wrapText="1"/>
      <protection/>
    </xf>
    <xf numFmtId="4" fontId="4" fillId="36" borderId="12" xfId="62" applyNumberFormat="1" applyFont="1" applyFill="1" applyBorder="1" applyAlignment="1" applyProtection="1">
      <alignment horizontal="center" vertical="center" wrapText="1"/>
      <protection/>
    </xf>
    <xf numFmtId="0" fontId="4" fillId="36" borderId="12" xfId="62" applyNumberFormat="1" applyFont="1" applyFill="1" applyBorder="1" applyAlignment="1" applyProtection="1">
      <alignment horizontal="right" vertical="center" wrapText="1"/>
      <protection/>
    </xf>
    <xf numFmtId="49" fontId="4" fillId="36" borderId="12" xfId="62" applyNumberFormat="1" applyFont="1" applyFill="1" applyBorder="1" applyAlignment="1" applyProtection="1">
      <alignment horizontal="center" vertical="center"/>
      <protection/>
    </xf>
    <xf numFmtId="14" fontId="4" fillId="36" borderId="12" xfId="62" applyNumberFormat="1" applyFont="1" applyFill="1" applyBorder="1" applyAlignment="1" applyProtection="1">
      <alignment horizontal="center" vertical="center" wrapText="1"/>
      <protection/>
    </xf>
    <xf numFmtId="0" fontId="4" fillId="32" borderId="0" xfId="0" applyFont="1" applyFill="1" applyAlignment="1">
      <alignment vertical="center"/>
    </xf>
    <xf numFmtId="49" fontId="8" fillId="7" borderId="12" xfId="62" applyNumberFormat="1" applyFont="1" applyFill="1" applyBorder="1" applyAlignment="1" applyProtection="1">
      <alignment horizontal="left" vertical="center"/>
      <protection/>
    </xf>
    <xf numFmtId="0" fontId="12" fillId="0" borderId="0" xfId="62" applyNumberFormat="1" applyFont="1" applyFill="1" applyBorder="1" applyAlignment="1" applyProtection="1">
      <alignment horizontal="center" vertical="center" wrapText="1"/>
      <protection/>
    </xf>
    <xf numFmtId="0" fontId="12" fillId="0" borderId="0" xfId="0" applyFont="1" applyAlignment="1">
      <alignment horizontal="center"/>
    </xf>
    <xf numFmtId="0" fontId="74" fillId="0" borderId="12" xfId="0" applyFont="1" applyFill="1" applyBorder="1" applyAlignment="1">
      <alignment horizontal="center" vertical="center" wrapText="1"/>
    </xf>
    <xf numFmtId="0" fontId="21" fillId="32" borderId="12" xfId="62" applyFont="1" applyFill="1" applyBorder="1" applyAlignment="1">
      <alignment horizontal="center" vertical="center" wrapText="1"/>
    </xf>
    <xf numFmtId="49" fontId="4" fillId="0" borderId="12" xfId="62" applyNumberFormat="1" applyFont="1" applyFill="1" applyBorder="1" applyAlignment="1" applyProtection="1">
      <alignment horizontal="center" vertical="center"/>
      <protection/>
    </xf>
    <xf numFmtId="49" fontId="8" fillId="7" borderId="12" xfId="62" applyNumberFormat="1" applyFont="1" applyFill="1" applyBorder="1" applyAlignment="1" applyProtection="1">
      <alignment horizontal="center" vertical="center"/>
      <protection/>
    </xf>
    <xf numFmtId="49" fontId="14" fillId="7" borderId="12" xfId="62" applyNumberFormat="1" applyFont="1" applyFill="1" applyBorder="1" applyAlignment="1" applyProtection="1">
      <alignment horizontal="center" vertical="center" wrapText="1"/>
      <protection/>
    </xf>
    <xf numFmtId="49" fontId="13" fillId="7" borderId="12" xfId="62" applyNumberFormat="1" applyFont="1" applyFill="1" applyBorder="1" applyAlignment="1" applyProtection="1">
      <alignment horizontal="center" vertical="center" wrapText="1"/>
      <protection/>
    </xf>
    <xf numFmtId="49" fontId="13" fillId="7" borderId="12" xfId="62" applyNumberFormat="1" applyFont="1" applyFill="1" applyBorder="1" applyAlignment="1" applyProtection="1">
      <alignment horizontal="center" vertical="center" wrapText="1"/>
      <protection/>
    </xf>
    <xf numFmtId="0" fontId="7" fillId="0" borderId="0" xfId="0" applyFont="1" applyFill="1" applyBorder="1" applyAlignment="1">
      <alignment vertical="center" wrapText="1"/>
    </xf>
    <xf numFmtId="0" fontId="7" fillId="0" borderId="0" xfId="0" applyFont="1" applyFill="1" applyBorder="1" applyAlignment="1">
      <alignment horizontal="right" vertical="center" wrapText="1"/>
    </xf>
    <xf numFmtId="14" fontId="16" fillId="13" borderId="12" xfId="62" applyNumberFormat="1" applyFont="1" applyFill="1" applyBorder="1" applyAlignment="1" applyProtection="1">
      <alignment horizontal="center" vertical="center" wrapText="1"/>
      <protection/>
    </xf>
    <xf numFmtId="14" fontId="14" fillId="0" borderId="12" xfId="62" applyNumberFormat="1" applyFont="1" applyFill="1" applyBorder="1" applyAlignment="1" applyProtection="1">
      <alignment horizontal="center" vertical="center" wrapText="1"/>
      <protection/>
    </xf>
    <xf numFmtId="14" fontId="7" fillId="0" borderId="12" xfId="62" applyNumberFormat="1" applyFont="1" applyFill="1" applyBorder="1" applyAlignment="1" applyProtection="1">
      <alignment horizontal="center" vertical="center" wrapText="1"/>
      <protection/>
    </xf>
    <xf numFmtId="49" fontId="4" fillId="37" borderId="12" xfId="62" applyNumberFormat="1" applyFont="1" applyFill="1" applyBorder="1" applyAlignment="1" applyProtection="1">
      <alignment horizontal="left" vertical="center" wrapText="1"/>
      <protection/>
    </xf>
    <xf numFmtId="14" fontId="14" fillId="37" borderId="12" xfId="62" applyNumberFormat="1" applyFont="1" applyFill="1" applyBorder="1" applyAlignment="1" applyProtection="1">
      <alignment horizontal="center" vertical="center" wrapText="1"/>
      <protection/>
    </xf>
    <xf numFmtId="14" fontId="7" fillId="37" borderId="12" xfId="62" applyNumberFormat="1" applyFont="1" applyFill="1" applyBorder="1" applyAlignment="1" applyProtection="1">
      <alignment horizontal="center" vertical="center" wrapText="1"/>
      <protection/>
    </xf>
    <xf numFmtId="0" fontId="7" fillId="37" borderId="12" xfId="62" applyNumberFormat="1" applyFont="1" applyFill="1" applyBorder="1" applyAlignment="1" applyProtection="1">
      <alignment horizontal="center" vertical="center" wrapText="1"/>
      <protection/>
    </xf>
    <xf numFmtId="0" fontId="4" fillId="37" borderId="12" xfId="62" applyNumberFormat="1" applyFont="1" applyFill="1" applyBorder="1" applyAlignment="1" applyProtection="1">
      <alignment horizontal="center" vertical="center" wrapText="1"/>
      <protection/>
    </xf>
    <xf numFmtId="49" fontId="13" fillId="37" borderId="12" xfId="62" applyNumberFormat="1" applyFont="1" applyFill="1" applyBorder="1" applyAlignment="1" applyProtection="1">
      <alignment horizontal="center" vertical="center" wrapText="1"/>
      <protection/>
    </xf>
    <xf numFmtId="14" fontId="4" fillId="37" borderId="12" xfId="62" applyNumberFormat="1" applyFont="1" applyFill="1" applyBorder="1" applyAlignment="1" applyProtection="1">
      <alignment horizontal="center" vertical="center" wrapText="1"/>
      <protection/>
    </xf>
    <xf numFmtId="4" fontId="13" fillId="37" borderId="12" xfId="62" applyNumberFormat="1" applyFont="1" applyFill="1" applyBorder="1" applyAlignment="1" applyProtection="1">
      <alignment horizontal="center" vertical="center" wrapText="1"/>
      <protection/>
    </xf>
    <xf numFmtId="14" fontId="13" fillId="37" borderId="12" xfId="62" applyNumberFormat="1" applyFont="1" applyFill="1" applyBorder="1" applyAlignment="1" applyProtection="1">
      <alignment horizontal="center" vertical="center" wrapText="1"/>
      <protection/>
    </xf>
    <xf numFmtId="14" fontId="4" fillId="37" borderId="12" xfId="62" applyNumberFormat="1" applyFont="1" applyFill="1" applyBorder="1" applyAlignment="1" applyProtection="1">
      <alignment horizontal="center" vertical="center" wrapText="1"/>
      <protection/>
    </xf>
    <xf numFmtId="49" fontId="4" fillId="37" borderId="12" xfId="62" applyNumberFormat="1" applyFont="1" applyFill="1" applyBorder="1" applyAlignment="1" applyProtection="1">
      <alignment horizontal="center" vertical="center" wrapText="1"/>
      <protection/>
    </xf>
    <xf numFmtId="4" fontId="4" fillId="37" borderId="12" xfId="62" applyNumberFormat="1" applyFont="1" applyFill="1" applyBorder="1" applyAlignment="1" applyProtection="1">
      <alignment horizontal="center" vertical="center" wrapText="1"/>
      <protection/>
    </xf>
    <xf numFmtId="0" fontId="4" fillId="37" borderId="12" xfId="62" applyNumberFormat="1" applyFont="1" applyFill="1" applyBorder="1" applyAlignment="1" applyProtection="1">
      <alignment horizontal="center" vertical="center" wrapText="1"/>
      <protection/>
    </xf>
    <xf numFmtId="49" fontId="8" fillId="37" borderId="12" xfId="62" applyNumberFormat="1" applyFont="1" applyFill="1" applyBorder="1" applyAlignment="1" applyProtection="1">
      <alignment horizontal="center" vertical="center"/>
      <protection/>
    </xf>
    <xf numFmtId="49" fontId="8" fillId="37" borderId="12" xfId="62" applyNumberFormat="1" applyFont="1" applyFill="1" applyBorder="1" applyAlignment="1" applyProtection="1">
      <alignment horizontal="left" vertical="center"/>
      <protection/>
    </xf>
    <xf numFmtId="4" fontId="13" fillId="37" borderId="12" xfId="62" applyNumberFormat="1" applyFont="1" applyFill="1" applyBorder="1" applyAlignment="1" applyProtection="1">
      <alignment horizontal="center" vertical="center" wrapText="1"/>
      <protection/>
    </xf>
    <xf numFmtId="49" fontId="13" fillId="37" borderId="12" xfId="62" applyNumberFormat="1" applyFont="1" applyFill="1" applyBorder="1" applyAlignment="1" applyProtection="1">
      <alignment horizontal="center" vertical="center" wrapText="1"/>
      <protection/>
    </xf>
    <xf numFmtId="4" fontId="13" fillId="0" borderId="12" xfId="62" applyNumberFormat="1" applyFont="1" applyFill="1" applyBorder="1" applyAlignment="1" applyProtection="1">
      <alignment horizontal="center" vertical="center" wrapText="1"/>
      <protection/>
    </xf>
    <xf numFmtId="0" fontId="4" fillId="37" borderId="12" xfId="62" applyFont="1" applyFill="1" applyBorder="1" applyAlignment="1">
      <alignment horizontal="left" vertical="center" wrapText="1"/>
    </xf>
    <xf numFmtId="4" fontId="3" fillId="7" borderId="12" xfId="62" applyNumberFormat="1" applyFont="1" applyFill="1" applyBorder="1" applyAlignment="1" applyProtection="1">
      <alignment horizontal="right" vertical="center" wrapText="1"/>
      <protection/>
    </xf>
    <xf numFmtId="49" fontId="13" fillId="32" borderId="12" xfId="62" applyNumberFormat="1" applyFont="1" applyFill="1" applyBorder="1" applyAlignment="1" applyProtection="1">
      <alignment horizontal="center" vertical="center" wrapText="1"/>
      <protection/>
    </xf>
    <xf numFmtId="0" fontId="7" fillId="0" borderId="12" xfId="62" applyFont="1" applyFill="1" applyBorder="1" applyAlignment="1">
      <alignment horizontal="center" vertical="center" wrapText="1"/>
    </xf>
    <xf numFmtId="0" fontId="14" fillId="37" borderId="12" xfId="62" applyNumberFormat="1" applyFont="1" applyFill="1" applyBorder="1" applyAlignment="1" applyProtection="1">
      <alignment horizontal="center" vertical="center" wrapText="1"/>
      <protection/>
    </xf>
    <xf numFmtId="0" fontId="14" fillId="7" borderId="12" xfId="62" applyNumberFormat="1" applyFont="1" applyFill="1" applyBorder="1" applyAlignment="1" applyProtection="1">
      <alignment horizontal="center" vertical="center" wrapText="1"/>
      <protection/>
    </xf>
    <xf numFmtId="0" fontId="14" fillId="32" borderId="12" xfId="62" applyFont="1" applyFill="1" applyBorder="1" applyAlignment="1">
      <alignment horizontal="center" vertical="center" wrapText="1"/>
    </xf>
    <xf numFmtId="49" fontId="14" fillId="0" borderId="12" xfId="62" applyNumberFormat="1" applyFont="1" applyFill="1" applyBorder="1" applyAlignment="1">
      <alignment horizontal="center" vertical="center" wrapText="1"/>
    </xf>
    <xf numFmtId="49" fontId="8" fillId="7" borderId="12" xfId="62" applyNumberFormat="1" applyFont="1" applyFill="1" applyBorder="1" applyAlignment="1" applyProtection="1">
      <alignment horizontal="center" vertical="center" wrapText="1"/>
      <protection/>
    </xf>
    <xf numFmtId="14" fontId="13" fillId="32" borderId="12" xfId="62" applyNumberFormat="1" applyFont="1" applyFill="1" applyBorder="1" applyAlignment="1" applyProtection="1">
      <alignment horizontal="center" vertical="center" wrapText="1"/>
      <protection/>
    </xf>
    <xf numFmtId="4" fontId="3" fillId="38" borderId="12" xfId="62" applyNumberFormat="1" applyFont="1" applyFill="1" applyBorder="1" applyAlignment="1" applyProtection="1">
      <alignment horizontal="right" vertical="center" wrapText="1"/>
      <protection/>
    </xf>
    <xf numFmtId="4" fontId="3" fillId="38" borderId="12" xfId="62" applyNumberFormat="1" applyFont="1" applyFill="1" applyBorder="1" applyAlignment="1">
      <alignment horizontal="right" vertical="center" wrapText="1"/>
    </xf>
    <xf numFmtId="0" fontId="4" fillId="38" borderId="12" xfId="62" applyNumberFormat="1" applyFont="1" applyFill="1" applyBorder="1" applyAlignment="1" applyProtection="1">
      <alignment horizontal="center" vertical="center" wrapText="1"/>
      <protection/>
    </xf>
    <xf numFmtId="4" fontId="13" fillId="32" borderId="12" xfId="62" applyNumberFormat="1" applyFont="1" applyFill="1" applyBorder="1" applyAlignment="1" applyProtection="1">
      <alignment horizontal="center" vertical="center" wrapText="1"/>
      <protection/>
    </xf>
    <xf numFmtId="0" fontId="4" fillId="32" borderId="12" xfId="62" applyNumberFormat="1" applyFont="1" applyFill="1" applyBorder="1" applyAlignment="1" applyProtection="1">
      <alignment horizontal="center" vertical="center" wrapText="1"/>
      <protection/>
    </xf>
    <xf numFmtId="0" fontId="20" fillId="38" borderId="12" xfId="62" applyNumberFormat="1" applyFont="1" applyFill="1" applyBorder="1" applyAlignment="1" applyProtection="1">
      <alignment horizontal="center" vertical="center" wrapText="1"/>
      <protection/>
    </xf>
    <xf numFmtId="0" fontId="7" fillId="38" borderId="12" xfId="0" applyFont="1" applyFill="1" applyBorder="1" applyAlignment="1">
      <alignment vertical="center" wrapText="1"/>
    </xf>
    <xf numFmtId="0" fontId="20" fillId="38" borderId="12" xfId="62" applyFont="1" applyFill="1" applyBorder="1" applyAlignment="1">
      <alignment horizontal="center" vertical="center" wrapText="1"/>
    </xf>
    <xf numFmtId="0" fontId="20" fillId="38" borderId="12" xfId="61" applyFont="1" applyFill="1" applyBorder="1" applyAlignment="1">
      <alignment horizontal="center" vertical="center" wrapText="1"/>
      <protection/>
    </xf>
    <xf numFmtId="0" fontId="8" fillId="38" borderId="12" xfId="0" applyFont="1" applyFill="1" applyBorder="1" applyAlignment="1">
      <alignment horizontal="center" vertical="center"/>
    </xf>
    <xf numFmtId="0" fontId="8" fillId="38" borderId="12" xfId="0" applyFont="1" applyFill="1" applyBorder="1" applyAlignment="1">
      <alignment/>
    </xf>
    <xf numFmtId="0" fontId="8" fillId="38" borderId="12" xfId="0" applyFont="1" applyFill="1" applyBorder="1" applyAlignment="1">
      <alignment horizontal="left"/>
    </xf>
    <xf numFmtId="4" fontId="8" fillId="38" borderId="12" xfId="0" applyNumberFormat="1" applyFont="1" applyFill="1" applyBorder="1" applyAlignment="1">
      <alignment/>
    </xf>
    <xf numFmtId="0" fontId="13" fillId="0" borderId="12" xfId="62" applyNumberFormat="1" applyFont="1" applyFill="1" applyBorder="1" applyAlignment="1" applyProtection="1">
      <alignment horizontal="center" vertical="center" wrapText="1"/>
      <protection/>
    </xf>
    <xf numFmtId="0" fontId="13" fillId="7" borderId="12" xfId="62" applyNumberFormat="1" applyFont="1" applyFill="1" applyBorder="1" applyAlignment="1" applyProtection="1">
      <alignment horizontal="center" vertical="center" wrapText="1"/>
      <protection/>
    </xf>
    <xf numFmtId="0" fontId="13" fillId="37" borderId="12" xfId="62" applyNumberFormat="1" applyFont="1" applyFill="1" applyBorder="1" applyAlignment="1" applyProtection="1">
      <alignment horizontal="center" vertical="center" wrapText="1"/>
      <protection/>
    </xf>
    <xf numFmtId="0" fontId="4" fillId="36" borderId="12" xfId="62" applyNumberFormat="1" applyFont="1" applyFill="1" applyBorder="1" applyAlignment="1" applyProtection="1">
      <alignment horizontal="center" vertical="center" wrapText="1"/>
      <protection/>
    </xf>
    <xf numFmtId="4" fontId="4" fillId="0" borderId="12" xfId="62" applyNumberFormat="1" applyFont="1" applyFill="1" applyBorder="1" applyAlignment="1" applyProtection="1">
      <alignment horizontal="right" vertical="center" wrapText="1"/>
      <protection/>
    </xf>
    <xf numFmtId="4" fontId="4" fillId="0" borderId="12" xfId="62" applyNumberFormat="1" applyFont="1" applyFill="1" applyBorder="1" applyAlignment="1">
      <alignment horizontal="right" vertical="center" wrapText="1"/>
    </xf>
    <xf numFmtId="4" fontId="4" fillId="37" borderId="12" xfId="62" applyNumberFormat="1" applyFont="1" applyFill="1" applyBorder="1" applyAlignment="1" applyProtection="1">
      <alignment horizontal="right" vertical="center" wrapText="1"/>
      <protection/>
    </xf>
    <xf numFmtId="4" fontId="4" fillId="37" borderId="12" xfId="62" applyNumberFormat="1" applyFont="1" applyFill="1" applyBorder="1" applyAlignment="1">
      <alignment horizontal="right" vertical="center" wrapText="1"/>
    </xf>
    <xf numFmtId="4" fontId="13" fillId="0" borderId="12" xfId="62" applyNumberFormat="1" applyFont="1" applyFill="1" applyBorder="1" applyAlignment="1" applyProtection="1">
      <alignment horizontal="right" vertical="center" wrapText="1"/>
      <protection/>
    </xf>
    <xf numFmtId="4" fontId="4" fillId="32" borderId="12" xfId="62" applyNumberFormat="1" applyFont="1" applyFill="1" applyBorder="1" applyAlignment="1">
      <alignment horizontal="right" vertical="center" wrapText="1"/>
    </xf>
    <xf numFmtId="4" fontId="4" fillId="32" borderId="12" xfId="62" applyNumberFormat="1" applyFont="1" applyFill="1" applyBorder="1" applyAlignment="1" applyProtection="1">
      <alignment horizontal="right" vertical="center" wrapText="1"/>
      <protection/>
    </xf>
    <xf numFmtId="0" fontId="14" fillId="32" borderId="12" xfId="62" applyNumberFormat="1" applyFont="1" applyFill="1" applyBorder="1" applyAlignment="1" applyProtection="1">
      <alignment horizontal="center" vertical="center" wrapText="1"/>
      <protection/>
    </xf>
    <xf numFmtId="4" fontId="12" fillId="0" borderId="0" xfId="62" applyNumberFormat="1" applyFont="1" applyFill="1" applyBorder="1" applyAlignment="1" applyProtection="1">
      <alignment horizontal="center" vertical="center" wrapText="1"/>
      <protection/>
    </xf>
    <xf numFmtId="0" fontId="75" fillId="37" borderId="12" xfId="62" applyNumberFormat="1" applyFont="1" applyFill="1" applyBorder="1" applyAlignment="1" applyProtection="1">
      <alignment horizontal="center" vertical="center" wrapText="1"/>
      <protection/>
    </xf>
    <xf numFmtId="0" fontId="4" fillId="35" borderId="12" xfId="62" applyNumberFormat="1" applyFont="1" applyFill="1" applyBorder="1" applyAlignment="1" applyProtection="1">
      <alignment horizontal="center" vertical="center" wrapText="1"/>
      <protection/>
    </xf>
    <xf numFmtId="0" fontId="20" fillId="35" borderId="12" xfId="62" applyNumberFormat="1" applyFont="1" applyFill="1" applyBorder="1" applyAlignment="1" applyProtection="1">
      <alignment horizontal="center" vertical="center" wrapText="1"/>
      <protection/>
    </xf>
    <xf numFmtId="0" fontId="7" fillId="35" borderId="12" xfId="0" applyFont="1" applyFill="1" applyBorder="1" applyAlignment="1">
      <alignment vertical="center" wrapText="1"/>
    </xf>
    <xf numFmtId="4" fontId="3" fillId="35" borderId="12" xfId="62" applyNumberFormat="1" applyFont="1" applyFill="1" applyBorder="1" applyAlignment="1" applyProtection="1">
      <alignment horizontal="right" vertical="center" wrapText="1"/>
      <protection/>
    </xf>
    <xf numFmtId="4" fontId="4" fillId="35" borderId="12" xfId="62" applyNumberFormat="1" applyFont="1" applyFill="1" applyBorder="1" applyAlignment="1">
      <alignment horizontal="right" vertical="center" wrapText="1"/>
    </xf>
    <xf numFmtId="0" fontId="20" fillId="35" borderId="12" xfId="62" applyFont="1" applyFill="1" applyBorder="1" applyAlignment="1">
      <alignment horizontal="center" vertical="center" wrapText="1"/>
    </xf>
    <xf numFmtId="0" fontId="4" fillId="32" borderId="12" xfId="62" applyNumberFormat="1" applyFont="1" applyFill="1" applyBorder="1" applyAlignment="1" applyProtection="1">
      <alignment horizontal="left" vertical="center" wrapText="1"/>
      <protection/>
    </xf>
    <xf numFmtId="49" fontId="4" fillId="32" borderId="12" xfId="62" applyNumberFormat="1" applyFont="1" applyFill="1" applyBorder="1" applyAlignment="1" applyProtection="1">
      <alignment horizontal="center" vertical="center" wrapText="1"/>
      <protection/>
    </xf>
    <xf numFmtId="14" fontId="4" fillId="32" borderId="12" xfId="62" applyNumberFormat="1" applyFont="1" applyFill="1" applyBorder="1" applyAlignment="1" applyProtection="1">
      <alignment horizontal="center" vertical="center" wrapText="1"/>
      <protection/>
    </xf>
    <xf numFmtId="14" fontId="13" fillId="37" borderId="12" xfId="62" applyNumberFormat="1" applyFont="1" applyFill="1" applyBorder="1" applyAlignment="1" applyProtection="1">
      <alignment horizontal="center" vertical="center" wrapText="1"/>
      <protection/>
    </xf>
    <xf numFmtId="0" fontId="8" fillId="32" borderId="0" xfId="0" applyFont="1" applyFill="1" applyBorder="1" applyAlignment="1">
      <alignment horizontal="center" vertical="center"/>
    </xf>
    <xf numFmtId="0" fontId="8" fillId="32" borderId="0" xfId="0" applyFont="1" applyFill="1" applyBorder="1" applyAlignment="1">
      <alignment/>
    </xf>
    <xf numFmtId="0" fontId="8" fillId="32" borderId="0" xfId="0" applyFont="1" applyFill="1" applyBorder="1" applyAlignment="1">
      <alignment horizontal="left"/>
    </xf>
    <xf numFmtId="4" fontId="8" fillId="32" borderId="0" xfId="0" applyNumberFormat="1" applyFont="1" applyFill="1" applyBorder="1" applyAlignment="1">
      <alignment/>
    </xf>
    <xf numFmtId="49" fontId="20" fillId="35" borderId="12" xfId="62" applyNumberFormat="1" applyFont="1" applyFill="1" applyBorder="1" applyAlignment="1" applyProtection="1">
      <alignment horizontal="center" vertical="center"/>
      <protection/>
    </xf>
    <xf numFmtId="0" fontId="12" fillId="0" borderId="12" xfId="62" applyNumberFormat="1" applyFont="1" applyFill="1" applyBorder="1" applyAlignment="1" applyProtection="1">
      <alignment horizontal="center" vertical="center" wrapText="1"/>
      <protection/>
    </xf>
    <xf numFmtId="49" fontId="12" fillId="0" borderId="12" xfId="62" applyNumberFormat="1" applyFont="1" applyFill="1" applyBorder="1" applyAlignment="1" applyProtection="1">
      <alignment horizontal="center" vertical="top" wrapText="1"/>
      <protection/>
    </xf>
    <xf numFmtId="0" fontId="12" fillId="0" borderId="12" xfId="62" applyNumberFormat="1" applyFont="1" applyFill="1" applyBorder="1" applyAlignment="1" applyProtection="1">
      <alignment horizontal="center" vertical="top"/>
      <protection/>
    </xf>
    <xf numFmtId="4" fontId="12" fillId="0" borderId="12" xfId="62" applyNumberFormat="1" applyFont="1" applyFill="1" applyBorder="1" applyAlignment="1" applyProtection="1">
      <alignment horizontal="center" vertical="top" wrapText="1"/>
      <protection/>
    </xf>
    <xf numFmtId="0" fontId="12" fillId="0" borderId="12" xfId="62" applyNumberFormat="1" applyFont="1" applyFill="1" applyBorder="1" applyAlignment="1" applyProtection="1">
      <alignment horizontal="center" vertical="top" wrapText="1"/>
      <protection/>
    </xf>
    <xf numFmtId="49" fontId="13" fillId="0" borderId="12" xfId="62" applyNumberFormat="1" applyFont="1" applyFill="1" applyBorder="1" applyAlignment="1" applyProtection="1">
      <alignment horizontal="left" vertical="center" wrapText="1"/>
      <protection/>
    </xf>
    <xf numFmtId="0" fontId="13" fillId="32" borderId="12" xfId="0" applyFont="1" applyFill="1" applyBorder="1" applyAlignment="1">
      <alignment horizontal="center" vertical="center"/>
    </xf>
    <xf numFmtId="0" fontId="13" fillId="0" borderId="12" xfId="62" applyFont="1" applyFill="1" applyBorder="1" applyAlignment="1">
      <alignment horizontal="left" vertical="center" wrapText="1"/>
    </xf>
    <xf numFmtId="0" fontId="14" fillId="0" borderId="12" xfId="62" applyNumberFormat="1" applyFont="1" applyFill="1" applyBorder="1" applyAlignment="1" applyProtection="1">
      <alignment horizontal="center" vertical="center" wrapText="1"/>
      <protection/>
    </xf>
    <xf numFmtId="14" fontId="13" fillId="0" borderId="12" xfId="62" applyNumberFormat="1" applyFont="1" applyFill="1" applyBorder="1" applyAlignment="1" applyProtection="1">
      <alignment horizontal="center" vertical="center" wrapText="1"/>
      <protection/>
    </xf>
    <xf numFmtId="0" fontId="13" fillId="0" borderId="12" xfId="62" applyNumberFormat="1" applyFont="1" applyFill="1" applyBorder="1" applyAlignment="1" applyProtection="1">
      <alignment horizontal="left" vertical="center" wrapText="1"/>
      <protection/>
    </xf>
    <xf numFmtId="0" fontId="14" fillId="0" borderId="12" xfId="0" applyFont="1" applyFill="1" applyBorder="1" applyAlignment="1">
      <alignment horizontal="center" vertical="center" wrapText="1"/>
    </xf>
    <xf numFmtId="0" fontId="13" fillId="13" borderId="12" xfId="62" applyNumberFormat="1" applyFont="1" applyFill="1" applyBorder="1" applyAlignment="1" applyProtection="1">
      <alignment horizontal="center" vertical="center" wrapText="1"/>
      <protection/>
    </xf>
    <xf numFmtId="0" fontId="14" fillId="13" borderId="12" xfId="0" applyFont="1" applyFill="1" applyBorder="1" applyAlignment="1">
      <alignment vertical="center" wrapText="1"/>
    </xf>
    <xf numFmtId="4" fontId="13" fillId="13" borderId="12" xfId="62" applyNumberFormat="1" applyFont="1" applyFill="1" applyBorder="1" applyAlignment="1" applyProtection="1">
      <alignment horizontal="center" vertical="center" wrapText="1"/>
      <protection/>
    </xf>
    <xf numFmtId="14" fontId="13" fillId="13" borderId="12" xfId="62" applyNumberFormat="1" applyFont="1" applyFill="1" applyBorder="1" applyAlignment="1" applyProtection="1">
      <alignment horizontal="center" vertical="center" wrapText="1"/>
      <protection/>
    </xf>
    <xf numFmtId="0" fontId="13" fillId="32" borderId="12" xfId="62" applyNumberFormat="1" applyFont="1" applyFill="1" applyBorder="1" applyAlignment="1" applyProtection="1">
      <alignment horizontal="center" vertical="center" wrapText="1"/>
      <protection/>
    </xf>
    <xf numFmtId="0" fontId="14" fillId="13" borderId="12" xfId="0" applyFont="1" applyFill="1" applyBorder="1" applyAlignment="1">
      <alignment horizontal="center" vertical="center" wrapText="1"/>
    </xf>
    <xf numFmtId="49" fontId="13" fillId="13" borderId="12" xfId="62" applyNumberFormat="1" applyFont="1" applyFill="1" applyBorder="1" applyAlignment="1" applyProtection="1">
      <alignment horizontal="center" vertical="center" wrapText="1"/>
      <protection/>
    </xf>
    <xf numFmtId="0" fontId="13" fillId="13" borderId="12" xfId="62" applyFont="1" applyFill="1" applyBorder="1" applyAlignment="1">
      <alignment horizontal="center" vertical="center" wrapText="1"/>
    </xf>
    <xf numFmtId="0" fontId="13" fillId="13" borderId="12" xfId="0" applyFont="1" applyFill="1" applyBorder="1" applyAlignment="1">
      <alignment horizontal="center" vertical="center" wrapText="1"/>
    </xf>
    <xf numFmtId="49" fontId="13" fillId="0" borderId="12" xfId="62" applyNumberFormat="1" applyFont="1" applyFill="1" applyBorder="1" applyAlignment="1" applyProtection="1">
      <alignment horizontal="center" vertical="center" wrapText="1"/>
      <protection/>
    </xf>
    <xf numFmtId="0" fontId="13" fillId="0" borderId="12" xfId="0" applyFont="1" applyFill="1" applyBorder="1" applyAlignment="1">
      <alignment horizontal="center" vertical="center" wrapText="1"/>
    </xf>
    <xf numFmtId="0" fontId="13" fillId="0" borderId="12" xfId="62" applyFont="1" applyFill="1" applyBorder="1" applyAlignment="1">
      <alignment horizontal="center" vertical="center" wrapText="1"/>
    </xf>
    <xf numFmtId="0" fontId="13" fillId="0" borderId="12" xfId="0" applyFont="1" applyFill="1" applyBorder="1" applyAlignment="1">
      <alignment horizontal="left" wrapText="1"/>
    </xf>
    <xf numFmtId="0" fontId="13" fillId="0" borderId="12" xfId="0" applyFont="1" applyFill="1" applyBorder="1" applyAlignment="1">
      <alignment horizontal="left" vertical="center" wrapText="1"/>
    </xf>
    <xf numFmtId="49" fontId="13" fillId="0" borderId="12" xfId="62" applyNumberFormat="1" applyFont="1" applyFill="1" applyBorder="1" applyAlignment="1">
      <alignment horizontal="center" vertical="center" wrapText="1"/>
    </xf>
    <xf numFmtId="0" fontId="76" fillId="13" borderId="12" xfId="0" applyFont="1" applyFill="1" applyBorder="1" applyAlignment="1">
      <alignment horizontal="center" vertical="center" wrapText="1"/>
    </xf>
    <xf numFmtId="49" fontId="13" fillId="13" borderId="12" xfId="62" applyNumberFormat="1" applyFont="1" applyFill="1" applyBorder="1" applyAlignment="1" applyProtection="1">
      <alignment vertical="center" wrapText="1"/>
      <protection/>
    </xf>
    <xf numFmtId="14" fontId="13" fillId="13" borderId="12" xfId="0" applyNumberFormat="1" applyFont="1" applyFill="1" applyBorder="1" applyAlignment="1">
      <alignment horizontal="center" vertical="center" wrapText="1"/>
    </xf>
    <xf numFmtId="0" fontId="12" fillId="13" borderId="12" xfId="62" applyNumberFormat="1" applyFont="1" applyFill="1" applyBorder="1" applyAlignment="1" applyProtection="1">
      <alignment horizontal="center" vertical="center" wrapText="1"/>
      <protection/>
    </xf>
    <xf numFmtId="4" fontId="12" fillId="13" borderId="12" xfId="62" applyNumberFormat="1" applyFont="1" applyFill="1" applyBorder="1" applyAlignment="1" applyProtection="1">
      <alignment horizontal="center" vertical="center" wrapText="1"/>
      <protection/>
    </xf>
    <xf numFmtId="14" fontId="12" fillId="13" borderId="12" xfId="62" applyNumberFormat="1" applyFont="1" applyFill="1" applyBorder="1" applyAlignment="1" applyProtection="1">
      <alignment horizontal="center" vertical="center" wrapText="1"/>
      <protection/>
    </xf>
    <xf numFmtId="0" fontId="14" fillId="0" borderId="12" xfId="62" applyNumberFormat="1" applyFont="1" applyFill="1" applyBorder="1" applyAlignment="1" applyProtection="1">
      <alignment horizontal="center" vertical="top" wrapText="1"/>
      <protection/>
    </xf>
    <xf numFmtId="49" fontId="13" fillId="0" borderId="12" xfId="62" applyNumberFormat="1" applyFont="1" applyBorder="1" applyAlignment="1">
      <alignment horizontal="left" vertical="center" wrapText="1"/>
    </xf>
    <xf numFmtId="0" fontId="13" fillId="0" borderId="12" xfId="62" applyFont="1" applyBorder="1" applyAlignment="1">
      <alignment horizontal="center" vertical="center" wrapText="1"/>
    </xf>
    <xf numFmtId="14" fontId="13" fillId="0" borderId="12" xfId="62" applyNumberFormat="1" applyFont="1" applyBorder="1" applyAlignment="1">
      <alignment horizontal="center" vertical="center" wrapText="1"/>
    </xf>
    <xf numFmtId="49" fontId="13" fillId="0" borderId="12" xfId="62" applyNumberFormat="1" applyFont="1" applyBorder="1" applyAlignment="1">
      <alignment horizontal="center" vertical="center" wrapText="1"/>
    </xf>
    <xf numFmtId="0" fontId="13" fillId="0" borderId="12" xfId="0" applyFont="1" applyFill="1" applyBorder="1" applyAlignment="1">
      <alignment horizontal="left" vertical="center"/>
    </xf>
    <xf numFmtId="4" fontId="13" fillId="0" borderId="0" xfId="62" applyNumberFormat="1" applyFont="1" applyFill="1" applyBorder="1" applyAlignment="1" applyProtection="1">
      <alignment horizontal="center" vertical="center" wrapText="1"/>
      <protection/>
    </xf>
    <xf numFmtId="0" fontId="13" fillId="0" borderId="0" xfId="62" applyNumberFormat="1" applyFont="1" applyFill="1" applyBorder="1" applyAlignment="1" applyProtection="1">
      <alignment horizontal="center" vertical="center" wrapText="1"/>
      <protection/>
    </xf>
    <xf numFmtId="14" fontId="13" fillId="0" borderId="0" xfId="62" applyNumberFormat="1" applyFont="1" applyFill="1" applyBorder="1" applyAlignment="1" applyProtection="1">
      <alignment horizontal="center" vertical="center" wrapText="1"/>
      <protection/>
    </xf>
    <xf numFmtId="0" fontId="13" fillId="13" borderId="16" xfId="62" applyNumberFormat="1" applyFont="1" applyFill="1" applyBorder="1" applyAlignment="1" applyProtection="1">
      <alignment horizontal="center" vertical="center" wrapText="1"/>
      <protection/>
    </xf>
    <xf numFmtId="0" fontId="77" fillId="32" borderId="0" xfId="62" applyNumberFormat="1" applyFont="1" applyFill="1" applyBorder="1" applyAlignment="1" applyProtection="1">
      <alignment horizontal="center" vertical="center" wrapText="1"/>
      <protection/>
    </xf>
    <xf numFmtId="0" fontId="12" fillId="0" borderId="0" xfId="62" applyFont="1" applyFill="1" applyBorder="1" applyAlignment="1">
      <alignment horizontal="center"/>
    </xf>
    <xf numFmtId="0" fontId="12" fillId="0" borderId="0" xfId="62" applyFont="1" applyFill="1" applyBorder="1" applyAlignment="1">
      <alignment/>
    </xf>
    <xf numFmtId="0" fontId="77" fillId="0" borderId="0" xfId="62" applyFont="1" applyFill="1" applyBorder="1" applyAlignment="1">
      <alignment horizontal="center"/>
    </xf>
    <xf numFmtId="0" fontId="77" fillId="32" borderId="0" xfId="62" applyFont="1" applyFill="1" applyBorder="1" applyAlignment="1">
      <alignment horizontal="center" vertical="center"/>
    </xf>
    <xf numFmtId="0" fontId="13" fillId="32" borderId="0" xfId="62"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xf>
    <xf numFmtId="0" fontId="13" fillId="32" borderId="12" xfId="0" applyFont="1" applyFill="1" applyBorder="1" applyAlignment="1">
      <alignment horizontal="left" vertical="center" wrapText="1"/>
    </xf>
    <xf numFmtId="49" fontId="13" fillId="32" borderId="12" xfId="62" applyNumberFormat="1" applyFont="1" applyFill="1" applyBorder="1" applyAlignment="1">
      <alignment horizontal="left" vertical="center" wrapText="1"/>
    </xf>
    <xf numFmtId="0" fontId="13" fillId="32" borderId="12" xfId="62" applyFont="1" applyFill="1" applyBorder="1" applyAlignment="1">
      <alignment horizontal="left" vertical="center" wrapText="1"/>
    </xf>
    <xf numFmtId="0" fontId="14" fillId="32" borderId="12" xfId="0" applyFont="1" applyFill="1" applyBorder="1" applyAlignment="1">
      <alignment horizontal="center" vertical="center" wrapText="1"/>
    </xf>
    <xf numFmtId="49" fontId="14" fillId="32" borderId="12" xfId="62" applyNumberFormat="1" applyFont="1" applyFill="1" applyBorder="1" applyAlignment="1">
      <alignment horizontal="center" vertical="center" wrapText="1"/>
    </xf>
    <xf numFmtId="0" fontId="78" fillId="0" borderId="12" xfId="0" applyFont="1" applyBorder="1" applyAlignment="1">
      <alignment horizontal="center" vertical="center" wrapText="1"/>
    </xf>
    <xf numFmtId="0" fontId="78" fillId="32" borderId="12" xfId="0" applyFont="1" applyFill="1" applyBorder="1" applyAlignment="1">
      <alignment horizontal="center" vertical="center" wrapText="1"/>
    </xf>
    <xf numFmtId="0" fontId="14" fillId="32" borderId="12" xfId="62" applyNumberFormat="1" applyFont="1" applyFill="1" applyBorder="1" applyAlignment="1" applyProtection="1">
      <alignment horizontal="center" vertical="center" wrapText="1"/>
      <protection/>
    </xf>
    <xf numFmtId="4" fontId="13" fillId="32" borderId="12" xfId="62" applyNumberFormat="1" applyFont="1" applyFill="1" applyBorder="1" applyAlignment="1" applyProtection="1">
      <alignment horizontal="center" vertical="center" wrapText="1"/>
      <protection/>
    </xf>
    <xf numFmtId="49" fontId="13" fillId="32" borderId="12" xfId="62" applyNumberFormat="1" applyFont="1" applyFill="1" applyBorder="1" applyAlignment="1" applyProtection="1">
      <alignment horizontal="center" vertical="center"/>
      <protection/>
    </xf>
    <xf numFmtId="0" fontId="13" fillId="13" borderId="0" xfId="0" applyFont="1" applyFill="1" applyAlignment="1">
      <alignment/>
    </xf>
    <xf numFmtId="49" fontId="13" fillId="32" borderId="12" xfId="62" applyNumberFormat="1" applyFont="1" applyFill="1" applyBorder="1" applyAlignment="1">
      <alignment horizontal="left" vertical="center"/>
    </xf>
    <xf numFmtId="0" fontId="14" fillId="32" borderId="12" xfId="0" applyFont="1" applyFill="1" applyBorder="1" applyAlignment="1">
      <alignment horizontal="center" vertical="center"/>
    </xf>
    <xf numFmtId="0" fontId="13" fillId="0" borderId="0" xfId="0" applyFont="1" applyFill="1" applyBorder="1" applyAlignment="1">
      <alignment/>
    </xf>
    <xf numFmtId="0" fontId="13" fillId="0" borderId="0" xfId="0" applyFont="1" applyAlignment="1">
      <alignment horizontal="center" vertical="center"/>
    </xf>
    <xf numFmtId="0" fontId="13" fillId="0" borderId="0" xfId="0" applyFont="1" applyAlignment="1">
      <alignment horizontal="left"/>
    </xf>
    <xf numFmtId="0" fontId="13" fillId="0" borderId="0" xfId="0" applyFont="1" applyAlignment="1">
      <alignment horizontal="right"/>
    </xf>
    <xf numFmtId="0" fontId="13" fillId="0" borderId="0" xfId="0" applyFont="1" applyAlignment="1">
      <alignment horizontal="center"/>
    </xf>
    <xf numFmtId="0" fontId="13" fillId="0" borderId="0" xfId="0" applyFont="1" applyFill="1" applyAlignment="1">
      <alignment horizontal="center" vertical="center"/>
    </xf>
    <xf numFmtId="0" fontId="13" fillId="0" borderId="0" xfId="0" applyFont="1" applyAlignment="1">
      <alignment/>
    </xf>
    <xf numFmtId="0" fontId="13" fillId="32" borderId="12" xfId="62" applyFont="1" applyFill="1" applyBorder="1" applyAlignment="1">
      <alignment horizontal="center" vertical="center" wrapText="1"/>
    </xf>
    <xf numFmtId="14" fontId="13" fillId="32" borderId="12" xfId="62" applyNumberFormat="1" applyFont="1" applyFill="1" applyBorder="1" applyAlignment="1" applyProtection="1">
      <alignment horizontal="center" vertical="center" wrapText="1"/>
      <protection/>
    </xf>
    <xf numFmtId="0" fontId="13" fillId="32" borderId="12" xfId="0" applyFont="1" applyFill="1" applyBorder="1" applyAlignment="1">
      <alignment horizontal="center" vertical="center" wrapText="1"/>
    </xf>
    <xf numFmtId="0" fontId="16" fillId="13" borderId="12" xfId="62" applyFont="1" applyFill="1" applyBorder="1" applyAlignment="1">
      <alignment horizontal="center" vertical="center" wrapText="1"/>
    </xf>
    <xf numFmtId="0" fontId="14"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77" fillId="0" borderId="12" xfId="62" applyNumberFormat="1" applyFont="1" applyFill="1" applyBorder="1" applyAlignment="1" applyProtection="1">
      <alignment horizontal="center" vertical="center" wrapText="1"/>
      <protection/>
    </xf>
    <xf numFmtId="4" fontId="13" fillId="0" borderId="12" xfId="62" applyNumberFormat="1" applyFont="1" applyFill="1" applyBorder="1" applyAlignment="1">
      <alignment horizontal="right" vertical="center" wrapText="1"/>
    </xf>
    <xf numFmtId="4" fontId="13" fillId="0" borderId="12" xfId="62" applyNumberFormat="1" applyFont="1" applyBorder="1" applyAlignment="1">
      <alignment horizontal="right" vertical="center" wrapText="1"/>
    </xf>
    <xf numFmtId="4" fontId="13" fillId="32" borderId="12" xfId="62" applyNumberFormat="1" applyFont="1" applyFill="1" applyBorder="1" applyAlignment="1">
      <alignment horizontal="right" vertical="center" wrapText="1"/>
    </xf>
    <xf numFmtId="4" fontId="13" fillId="0" borderId="12" xfId="62" applyNumberFormat="1" applyFont="1" applyBorder="1" applyAlignment="1">
      <alignment vertical="center" wrapText="1"/>
    </xf>
    <xf numFmtId="4" fontId="13" fillId="0" borderId="12" xfId="62" applyNumberFormat="1" applyFont="1" applyFill="1" applyBorder="1" applyAlignment="1">
      <alignment vertical="center" wrapText="1"/>
    </xf>
    <xf numFmtId="4" fontId="13" fillId="32" borderId="12" xfId="62" applyNumberFormat="1" applyFont="1" applyFill="1" applyBorder="1" applyAlignment="1">
      <alignment horizontal="right" vertical="center"/>
    </xf>
    <xf numFmtId="4" fontId="13" fillId="32" borderId="12" xfId="0" applyNumberFormat="1" applyFont="1" applyFill="1" applyBorder="1" applyAlignment="1">
      <alignment vertical="center" wrapText="1"/>
    </xf>
    <xf numFmtId="4" fontId="13" fillId="32" borderId="12" xfId="62" applyNumberFormat="1" applyFont="1" applyFill="1" applyBorder="1" applyAlignment="1" applyProtection="1">
      <alignment horizontal="right" vertical="center" wrapText="1"/>
      <protection/>
    </xf>
    <xf numFmtId="43" fontId="13" fillId="0" borderId="12" xfId="42" applyFont="1" applyFill="1" applyBorder="1" applyAlignment="1">
      <alignment horizontal="center" vertical="center" wrapText="1"/>
    </xf>
    <xf numFmtId="0" fontId="13" fillId="32" borderId="12" xfId="0" applyFont="1" applyFill="1" applyBorder="1" applyAlignment="1">
      <alignment horizontal="left" vertical="center"/>
    </xf>
    <xf numFmtId="0" fontId="23" fillId="32" borderId="12" xfId="62" applyNumberFormat="1" applyFont="1" applyFill="1" applyBorder="1" applyAlignment="1" applyProtection="1">
      <alignment horizontal="center" vertical="center" wrapText="1"/>
      <protection/>
    </xf>
    <xf numFmtId="0" fontId="14" fillId="0" borderId="12" xfId="0" applyFont="1" applyFill="1" applyBorder="1" applyAlignment="1">
      <alignment horizontal="center" wrapText="1"/>
    </xf>
    <xf numFmtId="0" fontId="13" fillId="39" borderId="17" xfId="62" applyNumberFormat="1" applyFont="1" applyFill="1" applyBorder="1" applyAlignment="1" applyProtection="1">
      <alignment horizontal="center" vertical="center" wrapText="1"/>
      <protection/>
    </xf>
    <xf numFmtId="49" fontId="16" fillId="39" borderId="12" xfId="62" applyNumberFormat="1" applyFont="1" applyFill="1" applyBorder="1" applyAlignment="1" applyProtection="1">
      <alignment horizontal="center" vertical="center" wrapText="1"/>
      <protection/>
    </xf>
    <xf numFmtId="0" fontId="14" fillId="39" borderId="15" xfId="0" applyFont="1" applyFill="1" applyBorder="1" applyAlignment="1">
      <alignment horizontal="center" vertical="center" wrapText="1"/>
    </xf>
    <xf numFmtId="4" fontId="12" fillId="39" borderId="18" xfId="62" applyNumberFormat="1" applyFont="1" applyFill="1" applyBorder="1" applyAlignment="1" applyProtection="1">
      <alignment horizontal="right" vertical="center" wrapText="1"/>
      <protection/>
    </xf>
    <xf numFmtId="4" fontId="12" fillId="39" borderId="19" xfId="62" applyNumberFormat="1" applyFont="1" applyFill="1" applyBorder="1" applyAlignment="1">
      <alignment horizontal="right" vertical="center" wrapText="1"/>
    </xf>
    <xf numFmtId="4" fontId="13" fillId="39" borderId="0" xfId="62" applyNumberFormat="1" applyFont="1" applyFill="1" applyBorder="1" applyAlignment="1" applyProtection="1">
      <alignment horizontal="center" vertical="center" wrapText="1"/>
      <protection/>
    </xf>
    <xf numFmtId="49" fontId="13" fillId="39" borderId="0" xfId="62" applyNumberFormat="1" applyFont="1" applyFill="1" applyBorder="1" applyAlignment="1" applyProtection="1">
      <alignment horizontal="center" vertical="center" wrapText="1"/>
      <protection/>
    </xf>
    <xf numFmtId="0" fontId="13" fillId="39" borderId="0" xfId="62" applyFont="1" applyFill="1" applyBorder="1" applyAlignment="1">
      <alignment horizontal="center" vertical="center" wrapText="1"/>
    </xf>
    <xf numFmtId="14" fontId="13" fillId="39" borderId="0" xfId="62" applyNumberFormat="1" applyFont="1" applyFill="1" applyBorder="1" applyAlignment="1" applyProtection="1">
      <alignment horizontal="center" vertical="center" wrapText="1"/>
      <protection/>
    </xf>
    <xf numFmtId="0" fontId="13" fillId="39" borderId="0" xfId="0" applyFont="1" applyFill="1" applyBorder="1" applyAlignment="1">
      <alignment horizontal="center" vertical="center" wrapText="1"/>
    </xf>
    <xf numFmtId="43" fontId="13" fillId="0" borderId="12" xfId="42" applyFont="1" applyFill="1" applyBorder="1" applyAlignment="1">
      <alignment horizontal="center" vertical="center"/>
    </xf>
    <xf numFmtId="4" fontId="8" fillId="38" borderId="12" xfId="62" applyNumberFormat="1" applyFont="1" applyFill="1" applyBorder="1" applyAlignment="1">
      <alignment horizontal="right" vertical="center" wrapText="1"/>
    </xf>
    <xf numFmtId="0" fontId="13" fillId="32" borderId="16" xfId="62" applyNumberFormat="1" applyFont="1" applyFill="1" applyBorder="1" applyAlignment="1" applyProtection="1">
      <alignment horizontal="center" vertical="center" wrapText="1"/>
      <protection/>
    </xf>
    <xf numFmtId="0" fontId="17" fillId="32" borderId="12" xfId="62" applyNumberFormat="1" applyFont="1" applyFill="1" applyBorder="1" applyAlignment="1" applyProtection="1">
      <alignment horizontal="center" vertical="center" wrapText="1"/>
      <protection/>
    </xf>
    <xf numFmtId="0" fontId="16" fillId="32" borderId="15" xfId="62" applyNumberFormat="1" applyFont="1" applyFill="1" applyBorder="1" applyAlignment="1" applyProtection="1">
      <alignment horizontal="center" vertical="center" wrapText="1"/>
      <protection/>
    </xf>
    <xf numFmtId="4" fontId="16" fillId="32" borderId="18" xfId="62" applyNumberFormat="1" applyFont="1" applyFill="1" applyBorder="1" applyAlignment="1">
      <alignment horizontal="right" vertical="center" wrapText="1"/>
    </xf>
    <xf numFmtId="4" fontId="12" fillId="32" borderId="20" xfId="62" applyNumberFormat="1" applyFont="1" applyFill="1" applyBorder="1" applyAlignment="1">
      <alignment horizontal="right" vertical="center" wrapText="1"/>
    </xf>
    <xf numFmtId="49" fontId="17" fillId="32" borderId="12" xfId="62" applyNumberFormat="1" applyFont="1" applyFill="1" applyBorder="1" applyAlignment="1" applyProtection="1">
      <alignment horizontal="center" vertical="center" wrapText="1"/>
      <protection/>
    </xf>
    <xf numFmtId="14" fontId="17" fillId="32" borderId="12" xfId="62" applyNumberFormat="1" applyFont="1" applyFill="1" applyBorder="1" applyAlignment="1" applyProtection="1">
      <alignment horizontal="center" vertical="center" wrapText="1"/>
      <protection/>
    </xf>
    <xf numFmtId="0" fontId="17" fillId="32" borderId="21" xfId="62" applyFont="1" applyFill="1" applyBorder="1" applyAlignment="1">
      <alignment horizontal="center" vertical="center" wrapText="1"/>
    </xf>
    <xf numFmtId="0" fontId="17" fillId="32" borderId="18" xfId="62" applyNumberFormat="1" applyFont="1" applyFill="1" applyBorder="1" applyAlignment="1" applyProtection="1">
      <alignment horizontal="center" vertical="center" wrapText="1"/>
      <protection/>
    </xf>
    <xf numFmtId="0" fontId="13" fillId="38" borderId="22" xfId="62" applyNumberFormat="1" applyFont="1" applyFill="1" applyBorder="1" applyAlignment="1" applyProtection="1">
      <alignment horizontal="center" vertical="center" wrapText="1"/>
      <protection/>
    </xf>
    <xf numFmtId="0" fontId="8" fillId="38" borderId="12" xfId="62" applyNumberFormat="1" applyFont="1" applyFill="1" applyBorder="1" applyAlignment="1" applyProtection="1">
      <alignment horizontal="center" vertical="center" wrapText="1"/>
      <protection/>
    </xf>
    <xf numFmtId="0" fontId="27" fillId="38" borderId="12" xfId="62" applyNumberFormat="1" applyFont="1" applyFill="1" applyBorder="1" applyAlignment="1" applyProtection="1">
      <alignment horizontal="center" vertical="center" wrapText="1"/>
      <protection/>
    </xf>
    <xf numFmtId="4" fontId="8" fillId="38" borderId="12" xfId="62" applyNumberFormat="1" applyFont="1" applyFill="1" applyBorder="1" applyAlignment="1" applyProtection="1">
      <alignment horizontal="right" vertical="center" wrapText="1"/>
      <protection/>
    </xf>
    <xf numFmtId="14" fontId="24" fillId="13" borderId="12" xfId="62" applyNumberFormat="1" applyFont="1" applyFill="1" applyBorder="1" applyAlignment="1" applyProtection="1">
      <alignment horizontal="center" vertical="center" wrapText="1"/>
      <protection/>
    </xf>
    <xf numFmtId="0" fontId="25" fillId="13" borderId="12" xfId="62" applyNumberFormat="1" applyFont="1" applyFill="1" applyBorder="1" applyAlignment="1" applyProtection="1">
      <alignment horizontal="center" vertical="center" wrapText="1"/>
      <protection/>
    </xf>
    <xf numFmtId="4" fontId="25" fillId="13" borderId="12" xfId="62" applyNumberFormat="1" applyFont="1" applyFill="1" applyBorder="1" applyAlignment="1">
      <alignment horizontal="right" vertical="center" wrapText="1"/>
    </xf>
    <xf numFmtId="4" fontId="26" fillId="13" borderId="12" xfId="62" applyNumberFormat="1" applyFont="1" applyFill="1" applyBorder="1" applyAlignment="1">
      <alignment horizontal="right" vertical="center" wrapText="1"/>
    </xf>
    <xf numFmtId="0" fontId="13" fillId="0" borderId="12" xfId="0" applyFont="1" applyFill="1" applyBorder="1" applyAlignment="1">
      <alignment vertical="center" wrapText="1"/>
    </xf>
    <xf numFmtId="4" fontId="13" fillId="0" borderId="12" xfId="42" applyNumberFormat="1" applyFont="1" applyFill="1" applyBorder="1" applyAlignment="1">
      <alignment horizontal="right" vertical="center" wrapText="1"/>
    </xf>
    <xf numFmtId="4" fontId="16" fillId="13" borderId="12" xfId="42" applyNumberFormat="1" applyFont="1" applyFill="1" applyBorder="1" applyAlignment="1">
      <alignment/>
    </xf>
    <xf numFmtId="49" fontId="13" fillId="32" borderId="12" xfId="62" applyNumberFormat="1" applyFont="1" applyFill="1" applyBorder="1" applyAlignment="1" applyProtection="1">
      <alignment horizontal="left" vertical="center" wrapText="1"/>
      <protection/>
    </xf>
    <xf numFmtId="0" fontId="13" fillId="32" borderId="12" xfId="62" applyNumberFormat="1" applyFont="1" applyFill="1" applyBorder="1" applyAlignment="1" applyProtection="1">
      <alignment horizontal="left" vertical="center" wrapText="1"/>
      <protection/>
    </xf>
    <xf numFmtId="0" fontId="78" fillId="0" borderId="12" xfId="0" applyFont="1" applyBorder="1" applyAlignment="1">
      <alignment horizontal="center" vertical="center"/>
    </xf>
    <xf numFmtId="49" fontId="72" fillId="32" borderId="12" xfId="62" applyNumberFormat="1" applyFont="1" applyFill="1" applyBorder="1" applyAlignment="1">
      <alignment horizontal="left" vertical="center" wrapText="1"/>
    </xf>
    <xf numFmtId="0" fontId="78" fillId="32" borderId="12" xfId="0" applyFont="1" applyFill="1" applyBorder="1" applyAlignment="1">
      <alignment horizontal="center" vertical="center"/>
    </xf>
    <xf numFmtId="49" fontId="72" fillId="32" borderId="12" xfId="62" applyNumberFormat="1" applyFont="1" applyFill="1" applyBorder="1" applyAlignment="1">
      <alignment horizontal="center" vertical="center" wrapText="1"/>
    </xf>
    <xf numFmtId="0" fontId="13" fillId="37" borderId="12" xfId="0" applyFont="1" applyFill="1" applyBorder="1" applyAlignment="1">
      <alignment horizontal="left" vertical="center" wrapText="1"/>
    </xf>
    <xf numFmtId="0" fontId="14" fillId="37" borderId="12" xfId="62" applyNumberFormat="1" applyFont="1" applyFill="1" applyBorder="1" applyAlignment="1" applyProtection="1">
      <alignment horizontal="center" vertical="center" wrapText="1"/>
      <protection/>
    </xf>
    <xf numFmtId="4" fontId="13" fillId="37" borderId="12" xfId="62" applyNumberFormat="1" applyFont="1" applyFill="1" applyBorder="1" applyAlignment="1" applyProtection="1">
      <alignment horizontal="right" vertical="center" wrapText="1"/>
      <protection/>
    </xf>
    <xf numFmtId="4" fontId="13" fillId="37" borderId="12" xfId="62" applyNumberFormat="1" applyFont="1" applyFill="1" applyBorder="1" applyAlignment="1">
      <alignment horizontal="right" vertical="center" wrapText="1"/>
    </xf>
    <xf numFmtId="0" fontId="8" fillId="38" borderId="12" xfId="0" applyFont="1" applyFill="1" applyBorder="1" applyAlignment="1">
      <alignment horizontal="center"/>
    </xf>
    <xf numFmtId="0" fontId="23" fillId="0" borderId="12" xfId="62" applyNumberFormat="1" applyFont="1" applyFill="1" applyBorder="1" applyAlignment="1" applyProtection="1">
      <alignment horizontal="center" vertical="center" wrapText="1"/>
      <protection/>
    </xf>
    <xf numFmtId="49" fontId="23" fillId="0" borderId="12" xfId="62" applyNumberFormat="1" applyFont="1" applyFill="1" applyBorder="1" applyAlignment="1" applyProtection="1">
      <alignment horizontal="center" vertical="center" wrapText="1"/>
      <protection/>
    </xf>
    <xf numFmtId="49" fontId="13" fillId="0" borderId="12" xfId="0" applyNumberFormat="1" applyFont="1" applyBorder="1" applyAlignment="1">
      <alignment horizontal="left" vertical="center" wrapText="1"/>
    </xf>
    <xf numFmtId="0" fontId="4" fillId="0" borderId="0" xfId="0" applyFont="1" applyAlignment="1">
      <alignment horizontal="left" vertical="top" wrapText="1"/>
    </xf>
    <xf numFmtId="0" fontId="4" fillId="0" borderId="12" xfId="0" applyFont="1" applyBorder="1" applyAlignment="1">
      <alignment horizontal="left" vertical="center" wrapText="1"/>
    </xf>
    <xf numFmtId="0" fontId="4" fillId="0" borderId="12" xfId="0" applyFont="1" applyBorder="1" applyAlignment="1">
      <alignment horizontal="left" vertical="top" wrapText="1"/>
    </xf>
    <xf numFmtId="0" fontId="3" fillId="0" borderId="0" xfId="0" applyFont="1" applyAlignment="1">
      <alignment vertical="center"/>
    </xf>
    <xf numFmtId="0" fontId="7" fillId="37" borderId="12" xfId="0" applyFont="1" applyFill="1" applyBorder="1" applyAlignment="1">
      <alignment horizontal="center" vertical="center" wrapText="1"/>
    </xf>
    <xf numFmtId="0" fontId="4" fillId="37" borderId="12" xfId="0" applyFont="1" applyFill="1" applyBorder="1" applyAlignment="1">
      <alignment horizontal="left" vertical="center" wrapText="1"/>
    </xf>
    <xf numFmtId="4" fontId="4" fillId="37" borderId="12" xfId="0" applyNumberFormat="1" applyFont="1" applyFill="1" applyBorder="1" applyAlignment="1">
      <alignment horizontal="center" vertical="center" wrapText="1"/>
    </xf>
    <xf numFmtId="0" fontId="4" fillId="32" borderId="12" xfId="0" applyFont="1" applyFill="1" applyBorder="1" applyAlignment="1">
      <alignment horizontal="left" vertical="center" wrapText="1"/>
    </xf>
    <xf numFmtId="0" fontId="7" fillId="32" borderId="12" xfId="0" applyFont="1" applyFill="1" applyBorder="1" applyAlignment="1">
      <alignment horizontal="center" vertical="center" wrapText="1"/>
    </xf>
    <xf numFmtId="4" fontId="4" fillId="32" borderId="12" xfId="0" applyNumberFormat="1" applyFont="1" applyFill="1" applyBorder="1" applyAlignment="1">
      <alignment horizontal="center" vertical="center" wrapText="1"/>
    </xf>
    <xf numFmtId="49" fontId="13" fillId="32" borderId="12" xfId="62" applyNumberFormat="1" applyFont="1" applyFill="1" applyBorder="1" applyAlignment="1" applyProtection="1">
      <alignment horizontal="center" vertical="center" wrapText="1"/>
      <protection/>
    </xf>
    <xf numFmtId="14" fontId="4" fillId="32" borderId="12" xfId="62" applyNumberFormat="1" applyFont="1" applyFill="1" applyBorder="1" applyAlignment="1" applyProtection="1">
      <alignment horizontal="center" vertical="center" wrapText="1"/>
      <protection/>
    </xf>
    <xf numFmtId="0" fontId="3" fillId="32" borderId="0" xfId="0" applyFont="1" applyFill="1" applyAlignment="1">
      <alignment horizontal="left" vertical="center"/>
    </xf>
    <xf numFmtId="49" fontId="4" fillId="7" borderId="12" xfId="62" applyNumberFormat="1" applyFont="1" applyFill="1" applyBorder="1" applyAlignment="1" applyProtection="1">
      <alignment horizontal="center" vertical="center" wrapText="1"/>
      <protection/>
    </xf>
    <xf numFmtId="0" fontId="3" fillId="0" borderId="0" xfId="0" applyFont="1" applyFill="1" applyBorder="1" applyAlignment="1">
      <alignment horizontal="center"/>
    </xf>
    <xf numFmtId="43" fontId="28" fillId="13" borderId="12" xfId="42" applyFont="1" applyFill="1" applyBorder="1" applyAlignment="1">
      <alignment horizontal="center" vertical="center" wrapText="1"/>
    </xf>
    <xf numFmtId="0" fontId="4" fillId="0" borderId="0" xfId="0" applyFont="1" applyAlignment="1">
      <alignment wrapText="1"/>
    </xf>
    <xf numFmtId="0" fontId="13" fillId="0" borderId="0" xfId="0" applyFont="1" applyAlignment="1">
      <alignment horizontal="left" vertical="center" wrapText="1"/>
    </xf>
    <xf numFmtId="4" fontId="13" fillId="32" borderId="12" xfId="62" applyNumberFormat="1" applyFont="1" applyFill="1" applyBorder="1" applyAlignment="1">
      <alignment vertical="center" wrapText="1"/>
    </xf>
    <xf numFmtId="0" fontId="78" fillId="0" borderId="0" xfId="0" applyFont="1" applyAlignment="1">
      <alignment horizontal="center" vertical="center" wrapText="1"/>
    </xf>
    <xf numFmtId="49" fontId="13" fillId="32" borderId="12" xfId="0" applyNumberFormat="1" applyFont="1" applyFill="1" applyBorder="1" applyAlignment="1">
      <alignment horizontal="left" vertical="center" wrapText="1"/>
    </xf>
    <xf numFmtId="0" fontId="8" fillId="0" borderId="0" xfId="0" applyFont="1" applyAlignment="1">
      <alignment horizontal="center"/>
    </xf>
    <xf numFmtId="0" fontId="3" fillId="0" borderId="0" xfId="0" applyFont="1" applyAlignment="1">
      <alignment horizontal="center"/>
    </xf>
    <xf numFmtId="49" fontId="12" fillId="35" borderId="12" xfId="62" applyNumberFormat="1" applyFont="1" applyFill="1" applyBorder="1" applyAlignment="1" applyProtection="1">
      <alignment horizontal="left" vertical="center"/>
      <protection/>
    </xf>
    <xf numFmtId="0" fontId="8" fillId="0" borderId="0" xfId="0" applyFont="1" applyAlignment="1">
      <alignment horizontal="left" vertical="center"/>
    </xf>
    <xf numFmtId="4" fontId="12" fillId="0" borderId="0" xfId="62" applyNumberFormat="1" applyFont="1" applyFill="1" applyBorder="1" applyAlignment="1" applyProtection="1">
      <alignment horizontal="center" vertical="center" wrapText="1"/>
      <protection/>
    </xf>
    <xf numFmtId="14" fontId="12" fillId="0" borderId="0" xfId="62" applyNumberFormat="1" applyFont="1" applyFill="1" applyBorder="1" applyAlignment="1" applyProtection="1">
      <alignment horizontal="center" vertical="center" wrapText="1"/>
      <protection/>
    </xf>
    <xf numFmtId="0" fontId="12" fillId="32" borderId="0" xfId="62" applyFont="1" applyFill="1" applyBorder="1" applyAlignment="1">
      <alignment horizontal="center"/>
    </xf>
    <xf numFmtId="0" fontId="3" fillId="32" borderId="0" xfId="0" applyFont="1" applyFill="1" applyAlignment="1">
      <alignment horizontal="left" vertical="center"/>
    </xf>
    <xf numFmtId="0" fontId="18" fillId="0" borderId="0" xfId="0" applyFont="1" applyAlignment="1">
      <alignment horizontal="left" vertical="center"/>
    </xf>
    <xf numFmtId="0" fontId="12" fillId="0" borderId="0" xfId="0" applyFont="1" applyAlignment="1">
      <alignment horizontal="center" vertical="center" wrapText="1"/>
    </xf>
    <xf numFmtId="0" fontId="13" fillId="32" borderId="18" xfId="62" applyNumberFormat="1" applyFont="1" applyFill="1" applyBorder="1" applyAlignment="1" applyProtection="1">
      <alignment horizontal="center" vertical="center" wrapText="1"/>
      <protection/>
    </xf>
    <xf numFmtId="0" fontId="13" fillId="32" borderId="11" xfId="62" applyNumberFormat="1" applyFont="1" applyFill="1" applyBorder="1" applyAlignment="1" applyProtection="1">
      <alignment horizontal="center" vertical="center" wrapText="1"/>
      <protection/>
    </xf>
    <xf numFmtId="0" fontId="13" fillId="32" borderId="21" xfId="62" applyNumberFormat="1" applyFont="1" applyFill="1" applyBorder="1" applyAlignment="1" applyProtection="1">
      <alignment horizontal="center" vertical="center" wrapText="1"/>
      <protection/>
    </xf>
    <xf numFmtId="14" fontId="12" fillId="0" borderId="0" xfId="62" applyNumberFormat="1" applyFont="1" applyFill="1" applyBorder="1" applyAlignment="1" applyProtection="1">
      <alignment horizontal="center" vertical="center"/>
      <protection/>
    </xf>
    <xf numFmtId="49" fontId="3" fillId="36" borderId="12" xfId="62" applyNumberFormat="1" applyFont="1" applyFill="1" applyBorder="1" applyAlignment="1" applyProtection="1">
      <alignment horizontal="left" vertical="center"/>
      <protection/>
    </xf>
    <xf numFmtId="49" fontId="3" fillId="36" borderId="12" xfId="62" applyNumberFormat="1" applyFont="1" applyFill="1" applyBorder="1" applyAlignment="1" applyProtection="1">
      <alignment horizontal="left" vertical="center"/>
      <protection/>
    </xf>
    <xf numFmtId="0" fontId="3" fillId="35" borderId="12" xfId="62" applyNumberFormat="1" applyFont="1" applyFill="1" applyBorder="1" applyAlignment="1" applyProtection="1">
      <alignment horizontal="left" vertical="center" wrapText="1"/>
      <protection/>
    </xf>
    <xf numFmtId="0" fontId="22" fillId="35" borderId="12" xfId="0" applyFont="1" applyFill="1" applyBorder="1" applyAlignment="1">
      <alignment horizontal="left" vertical="center" wrapText="1"/>
    </xf>
    <xf numFmtId="0" fontId="3" fillId="32" borderId="0" xfId="0" applyFont="1" applyFill="1" applyAlignment="1">
      <alignment horizontal="left" vertical="center"/>
    </xf>
    <xf numFmtId="0" fontId="8"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_Sheet1"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123coduri.ro/cauta-in-baza-de-date-coduri-cpv.php?vcodg1=39&amp;vcodg2=397&amp;vcodg3=3971&amp;vcodg4=39711&amp;vcodcpv=39711310-5"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871"/>
  <sheetViews>
    <sheetView view="pageBreakPreview" zoomScaleNormal="90" zoomScaleSheetLayoutView="100" workbookViewId="0" topLeftCell="A1">
      <selection activeCell="E122" sqref="E122"/>
    </sheetView>
  </sheetViews>
  <sheetFormatPr defaultColWidth="9.140625" defaultRowHeight="12.75"/>
  <cols>
    <col min="1" max="1" width="5.421875" style="70" customWidth="1"/>
    <col min="2" max="2" width="47.00390625" style="44" customWidth="1"/>
    <col min="3" max="3" width="36.57421875" style="64" bestFit="1" customWidth="1"/>
    <col min="4" max="4" width="20.7109375" style="43" customWidth="1"/>
    <col min="5" max="5" width="23.00390625" style="42" customWidth="1"/>
    <col min="6" max="6" width="15.421875" style="43" customWidth="1"/>
    <col min="7" max="7" width="11.421875" style="44" customWidth="1"/>
    <col min="8" max="8" width="17.28125" style="44" customWidth="1"/>
    <col min="9" max="9" width="11.7109375" style="44" customWidth="1"/>
    <col min="10" max="10" width="13.421875" style="44" customWidth="1"/>
    <col min="11" max="11" width="14.00390625" style="44" customWidth="1"/>
    <col min="12" max="12" width="16.140625" style="44" customWidth="1"/>
    <col min="13" max="13" width="9.140625" style="45" hidden="1" customWidth="1"/>
    <col min="14" max="16384" width="9.140625" style="45" customWidth="1"/>
  </cols>
  <sheetData>
    <row r="1" spans="1:13" s="3" customFormat="1" ht="17.25" customHeight="1">
      <c r="A1" s="57"/>
      <c r="B1" s="71"/>
      <c r="C1" s="2"/>
      <c r="D1" s="2"/>
      <c r="G1" s="74"/>
      <c r="H1" s="388" t="s">
        <v>86</v>
      </c>
      <c r="I1" s="388"/>
      <c r="J1" s="388"/>
      <c r="K1" s="388"/>
      <c r="L1" s="388"/>
      <c r="M1" s="388"/>
    </row>
    <row r="2" spans="1:13" s="3" customFormat="1" ht="19.5" customHeight="1">
      <c r="A2" s="396" t="s">
        <v>254</v>
      </c>
      <c r="B2" s="396"/>
      <c r="C2" s="396"/>
      <c r="D2" s="396"/>
      <c r="E2" s="5"/>
      <c r="G2" s="74"/>
      <c r="H2" s="388" t="s">
        <v>87</v>
      </c>
      <c r="I2" s="388"/>
      <c r="J2" s="388"/>
      <c r="K2" s="388"/>
      <c r="L2" s="388"/>
      <c r="M2" s="388"/>
    </row>
    <row r="3" spans="1:20" s="3" customFormat="1" ht="19.5" customHeight="1">
      <c r="A3" s="391" t="s">
        <v>444</v>
      </c>
      <c r="B3" s="391"/>
      <c r="C3" s="391"/>
      <c r="D3" s="391"/>
      <c r="G3" s="74"/>
      <c r="H3" s="4"/>
      <c r="I3" s="389"/>
      <c r="J3" s="389"/>
      <c r="K3" s="389"/>
      <c r="L3" s="389"/>
      <c r="M3" s="389"/>
      <c r="N3" s="7"/>
      <c r="O3" s="7"/>
      <c r="P3" s="7"/>
      <c r="Q3" s="7"/>
      <c r="R3" s="7"/>
      <c r="S3" s="7"/>
      <c r="T3" s="7"/>
    </row>
    <row r="4" spans="1:12" ht="18" customHeight="1">
      <c r="A4" s="395" t="s">
        <v>528</v>
      </c>
      <c r="B4" s="395"/>
      <c r="C4" s="50"/>
      <c r="D4" s="51"/>
      <c r="E4" s="51"/>
      <c r="F4" s="51"/>
      <c r="G4" s="51"/>
      <c r="H4" s="52"/>
      <c r="I4" s="53"/>
      <c r="J4" s="53"/>
      <c r="K4" s="53"/>
      <c r="L4" s="53"/>
    </row>
    <row r="5" spans="1:12" ht="58.5" customHeight="1">
      <c r="A5" s="397" t="s">
        <v>470</v>
      </c>
      <c r="B5" s="397"/>
      <c r="C5" s="397"/>
      <c r="D5" s="397"/>
      <c r="E5" s="397"/>
      <c r="F5" s="397"/>
      <c r="G5" s="397"/>
      <c r="H5" s="397"/>
      <c r="I5" s="397"/>
      <c r="J5" s="397"/>
      <c r="K5" s="397"/>
      <c r="L5" s="397"/>
    </row>
    <row r="6" spans="1:13" s="61" customFormat="1" ht="116.25" customHeight="1">
      <c r="A6" s="231" t="s">
        <v>2</v>
      </c>
      <c r="B6" s="232" t="s">
        <v>330</v>
      </c>
      <c r="C6" s="233" t="s">
        <v>3</v>
      </c>
      <c r="D6" s="234" t="s">
        <v>331</v>
      </c>
      <c r="E6" s="234" t="s">
        <v>333</v>
      </c>
      <c r="F6" s="234" t="s">
        <v>44</v>
      </c>
      <c r="G6" s="235" t="s">
        <v>26</v>
      </c>
      <c r="H6" s="235" t="s">
        <v>49</v>
      </c>
      <c r="I6" s="235" t="s">
        <v>45</v>
      </c>
      <c r="J6" s="235" t="s">
        <v>332</v>
      </c>
      <c r="K6" s="235" t="s">
        <v>62</v>
      </c>
      <c r="L6" s="235" t="s">
        <v>10</v>
      </c>
      <c r="M6" s="280"/>
    </row>
    <row r="7" spans="1:13" s="61" customFormat="1" ht="24" customHeight="1">
      <c r="A7" s="390" t="s">
        <v>349</v>
      </c>
      <c r="B7" s="390"/>
      <c r="C7" s="390"/>
      <c r="D7" s="390"/>
      <c r="E7" s="390"/>
      <c r="F7" s="390"/>
      <c r="G7" s="390"/>
      <c r="H7" s="390"/>
      <c r="I7" s="390"/>
      <c r="J7" s="390"/>
      <c r="K7" s="390"/>
      <c r="L7" s="390"/>
      <c r="M7" s="280"/>
    </row>
    <row r="8" spans="1:13" ht="49.5" customHeight="1">
      <c r="A8" s="237">
        <v>1</v>
      </c>
      <c r="B8" s="236" t="s">
        <v>39</v>
      </c>
      <c r="C8" s="185" t="s">
        <v>189</v>
      </c>
      <c r="D8" s="210">
        <f aca="true" t="shared" si="0" ref="D8:D14">E8/1.19</f>
        <v>42016.80672268908</v>
      </c>
      <c r="E8" s="309">
        <v>50000</v>
      </c>
      <c r="F8" s="253" t="s">
        <v>47</v>
      </c>
      <c r="G8" s="202" t="s">
        <v>25</v>
      </c>
      <c r="H8" s="202" t="s">
        <v>23</v>
      </c>
      <c r="I8" s="253" t="s">
        <v>114</v>
      </c>
      <c r="J8" s="253" t="s">
        <v>78</v>
      </c>
      <c r="K8" s="253" t="s">
        <v>48</v>
      </c>
      <c r="L8" s="350"/>
      <c r="M8" s="281"/>
    </row>
    <row r="9" spans="1:13" ht="20.25" customHeight="1">
      <c r="A9" s="237">
        <v>2</v>
      </c>
      <c r="B9" s="238" t="s">
        <v>161</v>
      </c>
      <c r="C9" s="239" t="s">
        <v>162</v>
      </c>
      <c r="D9" s="210">
        <f t="shared" si="0"/>
        <v>126050.42016806723</v>
      </c>
      <c r="E9" s="309">
        <v>150000</v>
      </c>
      <c r="F9" s="253" t="s">
        <v>47</v>
      </c>
      <c r="G9" s="202" t="s">
        <v>25</v>
      </c>
      <c r="H9" s="202" t="s">
        <v>23</v>
      </c>
      <c r="I9" s="253" t="s">
        <v>114</v>
      </c>
      <c r="J9" s="253" t="s">
        <v>78</v>
      </c>
      <c r="K9" s="253" t="s">
        <v>50</v>
      </c>
      <c r="L9" s="350"/>
      <c r="M9" s="281"/>
    </row>
    <row r="10" spans="1:13" ht="97.5" customHeight="1">
      <c r="A10" s="237">
        <v>3</v>
      </c>
      <c r="B10" s="236" t="s">
        <v>465</v>
      </c>
      <c r="C10" s="82" t="s">
        <v>464</v>
      </c>
      <c r="D10" s="210">
        <f t="shared" si="0"/>
        <v>33613.445378151264</v>
      </c>
      <c r="E10" s="309">
        <v>40000</v>
      </c>
      <c r="F10" s="178" t="s">
        <v>47</v>
      </c>
      <c r="G10" s="202" t="s">
        <v>25</v>
      </c>
      <c r="H10" s="202" t="s">
        <v>23</v>
      </c>
      <c r="I10" s="240" t="s">
        <v>114</v>
      </c>
      <c r="J10" s="240" t="s">
        <v>78</v>
      </c>
      <c r="K10" s="240" t="s">
        <v>48</v>
      </c>
      <c r="L10" s="202"/>
      <c r="M10" s="281"/>
    </row>
    <row r="11" spans="1:13" ht="21" customHeight="1">
      <c r="A11" s="237">
        <v>4</v>
      </c>
      <c r="B11" s="236" t="s">
        <v>85</v>
      </c>
      <c r="C11" s="239" t="s">
        <v>335</v>
      </c>
      <c r="D11" s="210">
        <f t="shared" si="0"/>
        <v>504.20168067226894</v>
      </c>
      <c r="E11" s="210">
        <v>600</v>
      </c>
      <c r="F11" s="178" t="s">
        <v>47</v>
      </c>
      <c r="G11" s="202" t="s">
        <v>25</v>
      </c>
      <c r="H11" s="202" t="s">
        <v>23</v>
      </c>
      <c r="I11" s="240" t="s">
        <v>114</v>
      </c>
      <c r="J11" s="240" t="s">
        <v>78</v>
      </c>
      <c r="K11" s="240" t="s">
        <v>48</v>
      </c>
      <c r="L11" s="202"/>
      <c r="M11" s="281"/>
    </row>
    <row r="12" spans="1:13" ht="90">
      <c r="A12" s="237">
        <v>5</v>
      </c>
      <c r="B12" s="238" t="s">
        <v>27</v>
      </c>
      <c r="C12" s="239" t="s">
        <v>399</v>
      </c>
      <c r="D12" s="210">
        <f t="shared" si="0"/>
        <v>23697.47899159664</v>
      </c>
      <c r="E12" s="309">
        <f>30000-1800</f>
        <v>28200</v>
      </c>
      <c r="F12" s="178" t="s">
        <v>47</v>
      </c>
      <c r="G12" s="202" t="s">
        <v>25</v>
      </c>
      <c r="H12" s="202" t="s">
        <v>23</v>
      </c>
      <c r="I12" s="240" t="s">
        <v>114</v>
      </c>
      <c r="J12" s="240" t="s">
        <v>78</v>
      </c>
      <c r="K12" s="240" t="s">
        <v>48</v>
      </c>
      <c r="L12" s="202"/>
      <c r="M12" s="281"/>
    </row>
    <row r="13" spans="1:13" ht="21" customHeight="1">
      <c r="A13" s="237">
        <v>6</v>
      </c>
      <c r="B13" s="241" t="s">
        <v>17</v>
      </c>
      <c r="C13" s="242" t="s">
        <v>21</v>
      </c>
      <c r="D13" s="210">
        <f t="shared" si="0"/>
        <v>10084.03361344538</v>
      </c>
      <c r="E13" s="309">
        <v>12000</v>
      </c>
      <c r="F13" s="178" t="s">
        <v>47</v>
      </c>
      <c r="G13" s="202" t="s">
        <v>25</v>
      </c>
      <c r="H13" s="202" t="s">
        <v>23</v>
      </c>
      <c r="I13" s="240" t="s">
        <v>114</v>
      </c>
      <c r="J13" s="240" t="s">
        <v>78</v>
      </c>
      <c r="K13" s="240" t="s">
        <v>48</v>
      </c>
      <c r="L13" s="202"/>
      <c r="M13" s="281"/>
    </row>
    <row r="14" spans="1:13" ht="66" customHeight="1">
      <c r="A14" s="237">
        <v>7</v>
      </c>
      <c r="B14" s="241" t="s">
        <v>121</v>
      </c>
      <c r="C14" s="242" t="s">
        <v>372</v>
      </c>
      <c r="D14" s="210">
        <f t="shared" si="0"/>
        <v>50420.16806722689</v>
      </c>
      <c r="E14" s="309">
        <v>60000</v>
      </c>
      <c r="F14" s="178" t="s">
        <v>47</v>
      </c>
      <c r="G14" s="202" t="s">
        <v>25</v>
      </c>
      <c r="H14" s="202" t="s">
        <v>23</v>
      </c>
      <c r="I14" s="240" t="s">
        <v>114</v>
      </c>
      <c r="J14" s="240" t="s">
        <v>78</v>
      </c>
      <c r="K14" s="240" t="s">
        <v>48</v>
      </c>
      <c r="L14" s="202"/>
      <c r="M14" s="281"/>
    </row>
    <row r="15" spans="1:13" ht="21.75" customHeight="1">
      <c r="A15" s="243"/>
      <c r="B15" s="91" t="s">
        <v>60</v>
      </c>
      <c r="C15" s="244"/>
      <c r="D15" s="90">
        <f>SUM(D8:D14)</f>
        <v>286386.55462184874</v>
      </c>
      <c r="E15" s="90">
        <f>SUM(E8:E14)</f>
        <v>340800</v>
      </c>
      <c r="F15" s="245"/>
      <c r="G15" s="243"/>
      <c r="H15" s="243"/>
      <c r="I15" s="246"/>
      <c r="J15" s="246"/>
      <c r="K15" s="246"/>
      <c r="L15" s="243"/>
      <c r="M15" s="281"/>
    </row>
    <row r="16" spans="1:13" ht="21.75" customHeight="1">
      <c r="A16" s="247">
        <v>1</v>
      </c>
      <c r="B16" s="236" t="s">
        <v>361</v>
      </c>
      <c r="C16" s="239" t="s">
        <v>101</v>
      </c>
      <c r="D16" s="210">
        <f>E16/1.19</f>
        <v>24369.747899159665</v>
      </c>
      <c r="E16" s="309">
        <v>29000</v>
      </c>
      <c r="F16" s="178" t="s">
        <v>47</v>
      </c>
      <c r="G16" s="252" t="s">
        <v>111</v>
      </c>
      <c r="H16" s="202" t="s">
        <v>23</v>
      </c>
      <c r="I16" s="240" t="s">
        <v>114</v>
      </c>
      <c r="J16" s="240" t="s">
        <v>78</v>
      </c>
      <c r="K16" s="240" t="s">
        <v>48</v>
      </c>
      <c r="L16" s="202"/>
      <c r="M16" s="281"/>
    </row>
    <row r="17" spans="1:13" ht="21.75" customHeight="1">
      <c r="A17" s="243"/>
      <c r="B17" s="88" t="s">
        <v>112</v>
      </c>
      <c r="C17" s="248"/>
      <c r="D17" s="90">
        <f>+D16*1</f>
        <v>24369.747899159665</v>
      </c>
      <c r="E17" s="90">
        <f>+E16*1</f>
        <v>29000</v>
      </c>
      <c r="F17" s="245"/>
      <c r="G17" s="249"/>
      <c r="H17" s="250"/>
      <c r="I17" s="246"/>
      <c r="J17" s="246"/>
      <c r="K17" s="246"/>
      <c r="L17" s="251"/>
      <c r="M17" s="281"/>
    </row>
    <row r="18" spans="1:13" ht="54" customHeight="1">
      <c r="A18" s="247">
        <v>1</v>
      </c>
      <c r="B18" s="256" t="s">
        <v>260</v>
      </c>
      <c r="C18" s="239" t="s">
        <v>115</v>
      </c>
      <c r="D18" s="309">
        <f>+E18/1.19</f>
        <v>0</v>
      </c>
      <c r="E18" s="351">
        <v>0</v>
      </c>
      <c r="F18" s="178" t="s">
        <v>47</v>
      </c>
      <c r="G18" s="202" t="s">
        <v>113</v>
      </c>
      <c r="H18" s="202" t="s">
        <v>23</v>
      </c>
      <c r="I18" s="240" t="s">
        <v>114</v>
      </c>
      <c r="J18" s="240" t="s">
        <v>78</v>
      </c>
      <c r="K18" s="240" t="s">
        <v>48</v>
      </c>
      <c r="L18" s="202"/>
      <c r="M18" s="281"/>
    </row>
    <row r="19" spans="1:13" ht="21.75" customHeight="1">
      <c r="A19" s="243"/>
      <c r="B19" s="91" t="s">
        <v>142</v>
      </c>
      <c r="C19" s="100"/>
      <c r="D19" s="90">
        <f>+E19/1.19</f>
        <v>0</v>
      </c>
      <c r="E19" s="352">
        <f>+E18*1</f>
        <v>0</v>
      </c>
      <c r="F19" s="245"/>
      <c r="G19" s="243"/>
      <c r="H19" s="243"/>
      <c r="I19" s="246"/>
      <c r="J19" s="246"/>
      <c r="K19" s="246"/>
      <c r="L19" s="243"/>
      <c r="M19" s="281"/>
    </row>
    <row r="20" spans="1:13" ht="161.25" customHeight="1">
      <c r="A20" s="247">
        <v>1</v>
      </c>
      <c r="B20" s="236" t="s">
        <v>104</v>
      </c>
      <c r="C20" s="239" t="s">
        <v>371</v>
      </c>
      <c r="D20" s="210">
        <f aca="true" t="shared" si="1" ref="D20:D33">E20/1.19</f>
        <v>16806.722689075632</v>
      </c>
      <c r="E20" s="309">
        <v>20000</v>
      </c>
      <c r="F20" s="178" t="s">
        <v>47</v>
      </c>
      <c r="G20" s="202" t="s">
        <v>34</v>
      </c>
      <c r="H20" s="202" t="s">
        <v>23</v>
      </c>
      <c r="I20" s="240" t="s">
        <v>114</v>
      </c>
      <c r="J20" s="240" t="s">
        <v>78</v>
      </c>
      <c r="K20" s="240" t="s">
        <v>48</v>
      </c>
      <c r="L20" s="178"/>
      <c r="M20" s="281"/>
    </row>
    <row r="21" spans="1:13" ht="30">
      <c r="A21" s="247">
        <v>2</v>
      </c>
      <c r="B21" s="238" t="s">
        <v>19</v>
      </c>
      <c r="C21" s="239" t="s">
        <v>20</v>
      </c>
      <c r="D21" s="210">
        <f t="shared" si="1"/>
        <v>58823.529411764706</v>
      </c>
      <c r="E21" s="309">
        <v>70000</v>
      </c>
      <c r="F21" s="178" t="s">
        <v>47</v>
      </c>
      <c r="G21" s="202" t="s">
        <v>34</v>
      </c>
      <c r="H21" s="202" t="s">
        <v>23</v>
      </c>
      <c r="I21" s="240" t="s">
        <v>114</v>
      </c>
      <c r="J21" s="240" t="s">
        <v>78</v>
      </c>
      <c r="K21" s="240" t="s">
        <v>48</v>
      </c>
      <c r="L21" s="178"/>
      <c r="M21" s="281"/>
    </row>
    <row r="22" spans="1:13" ht="19.5" customHeight="1">
      <c r="A22" s="247">
        <v>3</v>
      </c>
      <c r="B22" s="236" t="s">
        <v>133</v>
      </c>
      <c r="C22" s="239" t="s">
        <v>22</v>
      </c>
      <c r="D22" s="210">
        <f t="shared" si="1"/>
        <v>8403.361344537816</v>
      </c>
      <c r="E22" s="309">
        <v>10000</v>
      </c>
      <c r="F22" s="178" t="s">
        <v>47</v>
      </c>
      <c r="G22" s="202" t="s">
        <v>34</v>
      </c>
      <c r="H22" s="202" t="s">
        <v>23</v>
      </c>
      <c r="I22" s="240" t="s">
        <v>114</v>
      </c>
      <c r="J22" s="240" t="s">
        <v>78</v>
      </c>
      <c r="K22" s="240" t="s">
        <v>48</v>
      </c>
      <c r="L22" s="202"/>
      <c r="M22" s="281"/>
    </row>
    <row r="23" spans="1:13" ht="30.75" customHeight="1">
      <c r="A23" s="247">
        <v>4</v>
      </c>
      <c r="B23" s="236" t="s">
        <v>68</v>
      </c>
      <c r="C23" s="239" t="s">
        <v>61</v>
      </c>
      <c r="D23" s="210">
        <f t="shared" si="1"/>
        <v>12605.042016806723</v>
      </c>
      <c r="E23" s="309">
        <v>15000</v>
      </c>
      <c r="F23" s="178" t="s">
        <v>47</v>
      </c>
      <c r="G23" s="202" t="s">
        <v>34</v>
      </c>
      <c r="H23" s="202" t="s">
        <v>23</v>
      </c>
      <c r="I23" s="240" t="s">
        <v>114</v>
      </c>
      <c r="J23" s="240" t="s">
        <v>78</v>
      </c>
      <c r="K23" s="240" t="s">
        <v>48</v>
      </c>
      <c r="L23" s="202"/>
      <c r="M23" s="281"/>
    </row>
    <row r="24" spans="1:13" ht="30">
      <c r="A24" s="247">
        <v>5</v>
      </c>
      <c r="B24" s="236" t="s">
        <v>97</v>
      </c>
      <c r="C24" s="239" t="s">
        <v>242</v>
      </c>
      <c r="D24" s="210">
        <f t="shared" si="1"/>
        <v>1680.6722689075632</v>
      </c>
      <c r="E24" s="309">
        <v>2000</v>
      </c>
      <c r="F24" s="178" t="s">
        <v>47</v>
      </c>
      <c r="G24" s="202" t="s">
        <v>34</v>
      </c>
      <c r="H24" s="202" t="s">
        <v>23</v>
      </c>
      <c r="I24" s="240" t="s">
        <v>114</v>
      </c>
      <c r="J24" s="240" t="s">
        <v>78</v>
      </c>
      <c r="K24" s="240" t="s">
        <v>48</v>
      </c>
      <c r="L24" s="202"/>
      <c r="M24" s="281"/>
    </row>
    <row r="25" spans="1:13" ht="354" customHeight="1">
      <c r="A25" s="247">
        <v>6</v>
      </c>
      <c r="B25" s="282" t="s">
        <v>190</v>
      </c>
      <c r="C25" s="365" t="s">
        <v>402</v>
      </c>
      <c r="D25" s="210">
        <f t="shared" si="1"/>
        <v>71428.57142857143</v>
      </c>
      <c r="E25" s="309">
        <v>85000</v>
      </c>
      <c r="F25" s="178" t="s">
        <v>47</v>
      </c>
      <c r="G25" s="202" t="s">
        <v>34</v>
      </c>
      <c r="H25" s="202" t="s">
        <v>23</v>
      </c>
      <c r="I25" s="240" t="s">
        <v>114</v>
      </c>
      <c r="J25" s="240" t="s">
        <v>78</v>
      </c>
      <c r="K25" s="240" t="s">
        <v>48</v>
      </c>
      <c r="L25" s="202"/>
      <c r="M25" s="281"/>
    </row>
    <row r="26" spans="1:13" ht="49.5" customHeight="1">
      <c r="A26" s="247">
        <v>7</v>
      </c>
      <c r="B26" s="283" t="s">
        <v>191</v>
      </c>
      <c r="C26" s="185" t="s">
        <v>192</v>
      </c>
      <c r="D26" s="311">
        <f t="shared" si="1"/>
        <v>2520.0000000000005</v>
      </c>
      <c r="E26" s="311">
        <v>2998.8</v>
      </c>
      <c r="F26" s="178" t="s">
        <v>47</v>
      </c>
      <c r="G26" s="202" t="s">
        <v>34</v>
      </c>
      <c r="H26" s="202" t="s">
        <v>23</v>
      </c>
      <c r="I26" s="240" t="s">
        <v>114</v>
      </c>
      <c r="J26" s="240" t="s">
        <v>78</v>
      </c>
      <c r="K26" s="240" t="s">
        <v>48</v>
      </c>
      <c r="L26" s="202"/>
      <c r="M26" s="281"/>
    </row>
    <row r="27" spans="1:13" ht="20.25" customHeight="1">
      <c r="A27" s="247">
        <v>8</v>
      </c>
      <c r="B27" s="284" t="s">
        <v>193</v>
      </c>
      <c r="C27" s="285" t="s">
        <v>194</v>
      </c>
      <c r="D27" s="311">
        <f t="shared" si="1"/>
        <v>1200</v>
      </c>
      <c r="E27" s="314">
        <v>1428</v>
      </c>
      <c r="F27" s="178" t="s">
        <v>47</v>
      </c>
      <c r="G27" s="202" t="s">
        <v>34</v>
      </c>
      <c r="H27" s="202" t="s">
        <v>23</v>
      </c>
      <c r="I27" s="240" t="s">
        <v>114</v>
      </c>
      <c r="J27" s="240" t="s">
        <v>78</v>
      </c>
      <c r="K27" s="240" t="s">
        <v>48</v>
      </c>
      <c r="L27" s="202"/>
      <c r="M27" s="281"/>
    </row>
    <row r="28" spans="1:13" ht="41.25" customHeight="1">
      <c r="A28" s="247">
        <v>9</v>
      </c>
      <c r="B28" s="284" t="s">
        <v>195</v>
      </c>
      <c r="C28" s="285" t="s">
        <v>196</v>
      </c>
      <c r="D28" s="311">
        <f t="shared" si="1"/>
        <v>6722.689075630253</v>
      </c>
      <c r="E28" s="311">
        <v>8000</v>
      </c>
      <c r="F28" s="178" t="s">
        <v>47</v>
      </c>
      <c r="G28" s="202" t="s">
        <v>34</v>
      </c>
      <c r="H28" s="202" t="s">
        <v>23</v>
      </c>
      <c r="I28" s="240" t="s">
        <v>114</v>
      </c>
      <c r="J28" s="240" t="s">
        <v>78</v>
      </c>
      <c r="K28" s="240" t="s">
        <v>48</v>
      </c>
      <c r="L28" s="202"/>
      <c r="M28" s="281"/>
    </row>
    <row r="29" spans="1:13" ht="36.75" customHeight="1">
      <c r="A29" s="247">
        <v>10</v>
      </c>
      <c r="B29" s="283" t="s">
        <v>197</v>
      </c>
      <c r="C29" s="286" t="s">
        <v>198</v>
      </c>
      <c r="D29" s="311">
        <f t="shared" si="1"/>
        <v>4062</v>
      </c>
      <c r="E29" s="314">
        <v>4833.78</v>
      </c>
      <c r="F29" s="178" t="s">
        <v>47</v>
      </c>
      <c r="G29" s="202" t="s">
        <v>34</v>
      </c>
      <c r="H29" s="202" t="s">
        <v>23</v>
      </c>
      <c r="I29" s="240" t="s">
        <v>114</v>
      </c>
      <c r="J29" s="240" t="s">
        <v>78</v>
      </c>
      <c r="K29" s="240" t="s">
        <v>48</v>
      </c>
      <c r="L29" s="202"/>
      <c r="M29" s="281"/>
    </row>
    <row r="30" spans="1:13" ht="22.5" customHeight="1">
      <c r="A30" s="247">
        <v>11</v>
      </c>
      <c r="B30" s="283" t="s">
        <v>199</v>
      </c>
      <c r="C30" s="287" t="s">
        <v>200</v>
      </c>
      <c r="D30" s="311">
        <f t="shared" si="1"/>
        <v>110000</v>
      </c>
      <c r="E30" s="314">
        <v>130900</v>
      </c>
      <c r="F30" s="178" t="s">
        <v>47</v>
      </c>
      <c r="G30" s="202" t="s">
        <v>34</v>
      </c>
      <c r="H30" s="202" t="s">
        <v>23</v>
      </c>
      <c r="I30" s="240" t="s">
        <v>114</v>
      </c>
      <c r="J30" s="240" t="s">
        <v>78</v>
      </c>
      <c r="K30" s="240" t="s">
        <v>48</v>
      </c>
      <c r="L30" s="202"/>
      <c r="M30" s="281"/>
    </row>
    <row r="31" spans="1:13" ht="35.25" customHeight="1">
      <c r="A31" s="247">
        <v>12</v>
      </c>
      <c r="B31" s="283" t="s">
        <v>403</v>
      </c>
      <c r="C31" s="287" t="s">
        <v>412</v>
      </c>
      <c r="D31" s="311">
        <f t="shared" si="1"/>
        <v>113.44537815126051</v>
      </c>
      <c r="E31" s="314">
        <v>135</v>
      </c>
      <c r="F31" s="178" t="s">
        <v>47</v>
      </c>
      <c r="G31" s="202" t="s">
        <v>34</v>
      </c>
      <c r="H31" s="202" t="s">
        <v>23</v>
      </c>
      <c r="I31" s="240" t="s">
        <v>114</v>
      </c>
      <c r="J31" s="240" t="s">
        <v>78</v>
      </c>
      <c r="K31" s="240" t="s">
        <v>48</v>
      </c>
      <c r="L31" s="202"/>
      <c r="M31" s="281"/>
    </row>
    <row r="32" spans="1:13" ht="33" customHeight="1">
      <c r="A32" s="247">
        <v>13</v>
      </c>
      <c r="B32" s="283" t="s">
        <v>404</v>
      </c>
      <c r="C32" s="287" t="s">
        <v>413</v>
      </c>
      <c r="D32" s="311">
        <f t="shared" si="1"/>
        <v>52.470588235294116</v>
      </c>
      <c r="E32" s="314">
        <v>62.44</v>
      </c>
      <c r="F32" s="178" t="s">
        <v>47</v>
      </c>
      <c r="G32" s="202" t="s">
        <v>34</v>
      </c>
      <c r="H32" s="202" t="s">
        <v>23</v>
      </c>
      <c r="I32" s="240" t="s">
        <v>405</v>
      </c>
      <c r="J32" s="240" t="s">
        <v>78</v>
      </c>
      <c r="K32" s="240" t="s">
        <v>48</v>
      </c>
      <c r="L32" s="202"/>
      <c r="M32" s="281"/>
    </row>
    <row r="33" spans="1:13" ht="33.75" customHeight="1">
      <c r="A33" s="247">
        <v>14</v>
      </c>
      <c r="B33" s="283" t="s">
        <v>396</v>
      </c>
      <c r="C33" s="287" t="s">
        <v>412</v>
      </c>
      <c r="D33" s="311">
        <f t="shared" si="1"/>
        <v>1848.7394957983195</v>
      </c>
      <c r="E33" s="314">
        <v>2200</v>
      </c>
      <c r="F33" s="178" t="s">
        <v>47</v>
      </c>
      <c r="G33" s="202" t="s">
        <v>34</v>
      </c>
      <c r="H33" s="202" t="s">
        <v>23</v>
      </c>
      <c r="I33" s="240" t="s">
        <v>334</v>
      </c>
      <c r="J33" s="240" t="s">
        <v>78</v>
      </c>
      <c r="K33" s="240" t="s">
        <v>48</v>
      </c>
      <c r="L33" s="202"/>
      <c r="M33" s="281"/>
    </row>
    <row r="34" spans="1:13" ht="75.75" customHeight="1">
      <c r="A34" s="247">
        <v>15</v>
      </c>
      <c r="B34" s="283" t="s">
        <v>506</v>
      </c>
      <c r="C34" s="287" t="s">
        <v>498</v>
      </c>
      <c r="D34" s="311">
        <f>E34/1.19</f>
        <v>90608.40336134454</v>
      </c>
      <c r="E34" s="314">
        <v>107824</v>
      </c>
      <c r="F34" s="178" t="s">
        <v>47</v>
      </c>
      <c r="G34" s="202" t="s">
        <v>34</v>
      </c>
      <c r="H34" s="202" t="s">
        <v>23</v>
      </c>
      <c r="I34" s="240" t="s">
        <v>334</v>
      </c>
      <c r="J34" s="240" t="s">
        <v>78</v>
      </c>
      <c r="K34" s="240" t="s">
        <v>48</v>
      </c>
      <c r="L34" s="202"/>
      <c r="M34" s="281"/>
    </row>
    <row r="35" spans="1:13" ht="49.5" customHeight="1">
      <c r="A35" s="247">
        <v>16</v>
      </c>
      <c r="B35" s="283" t="s">
        <v>507</v>
      </c>
      <c r="C35" s="287" t="s">
        <v>450</v>
      </c>
      <c r="D35" s="311">
        <f>E35/1.19</f>
        <v>450</v>
      </c>
      <c r="E35" s="314">
        <v>535.5</v>
      </c>
      <c r="F35" s="178" t="s">
        <v>47</v>
      </c>
      <c r="G35" s="202" t="s">
        <v>34</v>
      </c>
      <c r="H35" s="202" t="s">
        <v>23</v>
      </c>
      <c r="I35" s="240" t="s">
        <v>445</v>
      </c>
      <c r="J35" s="240" t="s">
        <v>451</v>
      </c>
      <c r="K35" s="240" t="s">
        <v>48</v>
      </c>
      <c r="L35" s="202"/>
      <c r="M35" s="281"/>
    </row>
    <row r="36" spans="1:13" ht="21" customHeight="1">
      <c r="A36" s="243"/>
      <c r="B36" s="88" t="s">
        <v>291</v>
      </c>
      <c r="C36" s="248"/>
      <c r="D36" s="90">
        <f>SUM(D20:D35)</f>
        <v>387325.6470588235</v>
      </c>
      <c r="E36" s="90">
        <f>SUM(E20:E35)</f>
        <v>460917.51999999996</v>
      </c>
      <c r="F36" s="245"/>
      <c r="G36" s="249"/>
      <c r="H36" s="250"/>
      <c r="I36" s="246" t="s">
        <v>114</v>
      </c>
      <c r="J36" s="246" t="s">
        <v>78</v>
      </c>
      <c r="K36" s="246"/>
      <c r="L36" s="251"/>
      <c r="M36" s="281"/>
    </row>
    <row r="37" spans="1:13" ht="33" customHeight="1">
      <c r="A37" s="247">
        <v>1</v>
      </c>
      <c r="B37" s="269" t="s">
        <v>181</v>
      </c>
      <c r="C37" s="239" t="s">
        <v>132</v>
      </c>
      <c r="D37" s="309">
        <f>+E37/1.19</f>
        <v>0</v>
      </c>
      <c r="E37" s="309">
        <v>0</v>
      </c>
      <c r="F37" s="178" t="s">
        <v>47</v>
      </c>
      <c r="G37" s="252" t="s">
        <v>375</v>
      </c>
      <c r="H37" s="202" t="s">
        <v>23</v>
      </c>
      <c r="I37" s="240" t="s">
        <v>114</v>
      </c>
      <c r="J37" s="240" t="s">
        <v>78</v>
      </c>
      <c r="K37" s="240" t="s">
        <v>48</v>
      </c>
      <c r="L37" s="202"/>
      <c r="M37" s="281"/>
    </row>
    <row r="38" spans="1:13" ht="27.75" customHeight="1">
      <c r="A38" s="243"/>
      <c r="B38" s="158" t="s">
        <v>145</v>
      </c>
      <c r="C38" s="91"/>
      <c r="D38" s="90">
        <f>+D37*1</f>
        <v>0</v>
      </c>
      <c r="E38" s="90">
        <f>+E37*1</f>
        <v>0</v>
      </c>
      <c r="F38" s="245"/>
      <c r="G38" s="249"/>
      <c r="H38" s="250"/>
      <c r="I38" s="246"/>
      <c r="J38" s="246"/>
      <c r="K38" s="246"/>
      <c r="L38" s="251"/>
      <c r="M38" s="281"/>
    </row>
    <row r="39" spans="1:13" ht="31.5" customHeight="1">
      <c r="A39" s="247">
        <v>1</v>
      </c>
      <c r="B39" s="236" t="s">
        <v>66</v>
      </c>
      <c r="C39" s="242" t="s">
        <v>67</v>
      </c>
      <c r="D39" s="210">
        <f aca="true" t="shared" si="2" ref="D39:D69">E39/1.19</f>
        <v>8403.361344537816</v>
      </c>
      <c r="E39" s="309">
        <v>10000</v>
      </c>
      <c r="F39" s="178" t="s">
        <v>47</v>
      </c>
      <c r="G39" s="254" t="s">
        <v>35</v>
      </c>
      <c r="H39" s="254" t="s">
        <v>23</v>
      </c>
      <c r="I39" s="240" t="s">
        <v>114</v>
      </c>
      <c r="J39" s="240" t="s">
        <v>78</v>
      </c>
      <c r="K39" s="240" t="s">
        <v>48</v>
      </c>
      <c r="L39" s="253"/>
      <c r="M39" s="281"/>
    </row>
    <row r="40" spans="1:13" ht="27" customHeight="1">
      <c r="A40" s="247">
        <v>2</v>
      </c>
      <c r="B40" s="283" t="s">
        <v>225</v>
      </c>
      <c r="C40" s="285" t="s">
        <v>226</v>
      </c>
      <c r="D40" s="310">
        <f t="shared" si="2"/>
        <v>2521.008403361345</v>
      </c>
      <c r="E40" s="311">
        <v>3000</v>
      </c>
      <c r="F40" s="178" t="s">
        <v>47</v>
      </c>
      <c r="G40" s="254" t="s">
        <v>35</v>
      </c>
      <c r="H40" s="254" t="s">
        <v>23</v>
      </c>
      <c r="I40" s="240" t="s">
        <v>114</v>
      </c>
      <c r="J40" s="240" t="s">
        <v>78</v>
      </c>
      <c r="K40" s="240" t="s">
        <v>48</v>
      </c>
      <c r="L40" s="253"/>
      <c r="M40" s="281"/>
    </row>
    <row r="41" spans="1:13" ht="24" customHeight="1">
      <c r="A41" s="247">
        <v>3</v>
      </c>
      <c r="B41" s="283" t="s">
        <v>223</v>
      </c>
      <c r="C41" s="185" t="s">
        <v>224</v>
      </c>
      <c r="D41" s="311">
        <f t="shared" si="2"/>
        <v>8403.361344537816</v>
      </c>
      <c r="E41" s="311">
        <v>10000</v>
      </c>
      <c r="F41" s="178" t="s">
        <v>47</v>
      </c>
      <c r="G41" s="254" t="s">
        <v>35</v>
      </c>
      <c r="H41" s="254" t="s">
        <v>23</v>
      </c>
      <c r="I41" s="240" t="s">
        <v>114</v>
      </c>
      <c r="J41" s="240" t="s">
        <v>78</v>
      </c>
      <c r="K41" s="240" t="s">
        <v>48</v>
      </c>
      <c r="L41" s="253"/>
      <c r="M41" s="281"/>
    </row>
    <row r="42" spans="1:13" ht="30">
      <c r="A42" s="247">
        <v>4</v>
      </c>
      <c r="B42" s="255" t="s">
        <v>108</v>
      </c>
      <c r="C42" s="239" t="s">
        <v>77</v>
      </c>
      <c r="D42" s="210">
        <f t="shared" si="2"/>
        <v>8403.361344537816</v>
      </c>
      <c r="E42" s="309">
        <v>10000</v>
      </c>
      <c r="F42" s="178" t="s">
        <v>47</v>
      </c>
      <c r="G42" s="254" t="s">
        <v>35</v>
      </c>
      <c r="H42" s="254" t="s">
        <v>23</v>
      </c>
      <c r="I42" s="240" t="s">
        <v>114</v>
      </c>
      <c r="J42" s="240" t="s">
        <v>78</v>
      </c>
      <c r="K42" s="240" t="s">
        <v>48</v>
      </c>
      <c r="L42" s="253"/>
      <c r="M42" s="281"/>
    </row>
    <row r="43" spans="1:13" ht="30">
      <c r="A43" s="247">
        <v>5</v>
      </c>
      <c r="B43" s="255" t="s">
        <v>163</v>
      </c>
      <c r="C43" s="239" t="s">
        <v>109</v>
      </c>
      <c r="D43" s="210">
        <f t="shared" si="2"/>
        <v>4201.680672268908</v>
      </c>
      <c r="E43" s="210">
        <v>5000</v>
      </c>
      <c r="F43" s="178" t="s">
        <v>47</v>
      </c>
      <c r="G43" s="254" t="s">
        <v>35</v>
      </c>
      <c r="H43" s="254" t="s">
        <v>23</v>
      </c>
      <c r="I43" s="240" t="s">
        <v>114</v>
      </c>
      <c r="J43" s="240" t="s">
        <v>78</v>
      </c>
      <c r="K43" s="240" t="s">
        <v>48</v>
      </c>
      <c r="L43" s="253"/>
      <c r="M43" s="281"/>
    </row>
    <row r="44" spans="1:13" ht="30">
      <c r="A44" s="247">
        <v>6</v>
      </c>
      <c r="B44" s="255" t="s">
        <v>83</v>
      </c>
      <c r="C44" s="239" t="s">
        <v>84</v>
      </c>
      <c r="D44" s="210">
        <f t="shared" si="2"/>
        <v>4453.781512605042</v>
      </c>
      <c r="E44" s="309">
        <v>5300</v>
      </c>
      <c r="F44" s="178" t="s">
        <v>47</v>
      </c>
      <c r="G44" s="254" t="s">
        <v>35</v>
      </c>
      <c r="H44" s="254" t="s">
        <v>23</v>
      </c>
      <c r="I44" s="240" t="s">
        <v>114</v>
      </c>
      <c r="J44" s="240" t="s">
        <v>78</v>
      </c>
      <c r="K44" s="240" t="s">
        <v>48</v>
      </c>
      <c r="L44" s="253"/>
      <c r="M44" s="281"/>
    </row>
    <row r="45" spans="1:13" ht="30">
      <c r="A45" s="247">
        <v>7</v>
      </c>
      <c r="B45" s="236" t="s">
        <v>96</v>
      </c>
      <c r="C45" s="239" t="s">
        <v>172</v>
      </c>
      <c r="D45" s="210">
        <f t="shared" si="2"/>
        <v>420.1680672268908</v>
      </c>
      <c r="E45" s="309">
        <v>500</v>
      </c>
      <c r="F45" s="178" t="s">
        <v>47</v>
      </c>
      <c r="G45" s="254" t="s">
        <v>35</v>
      </c>
      <c r="H45" s="254" t="s">
        <v>23</v>
      </c>
      <c r="I45" s="240" t="s">
        <v>114</v>
      </c>
      <c r="J45" s="240" t="s">
        <v>78</v>
      </c>
      <c r="K45" s="240" t="s">
        <v>48</v>
      </c>
      <c r="L45" s="256"/>
      <c r="M45" s="281"/>
    </row>
    <row r="46" spans="1:13" ht="30">
      <c r="A46" s="247">
        <v>8</v>
      </c>
      <c r="B46" s="236" t="s">
        <v>95</v>
      </c>
      <c r="C46" s="239" t="s">
        <v>171</v>
      </c>
      <c r="D46" s="210">
        <f t="shared" si="2"/>
        <v>2521.008403361345</v>
      </c>
      <c r="E46" s="309">
        <v>3000</v>
      </c>
      <c r="F46" s="178" t="s">
        <v>47</v>
      </c>
      <c r="G46" s="254" t="s">
        <v>35</v>
      </c>
      <c r="H46" s="254" t="s">
        <v>23</v>
      </c>
      <c r="I46" s="240" t="s">
        <v>114</v>
      </c>
      <c r="J46" s="240" t="s">
        <v>78</v>
      </c>
      <c r="K46" s="240" t="s">
        <v>48</v>
      </c>
      <c r="L46" s="256"/>
      <c r="M46" s="281"/>
    </row>
    <row r="47" spans="1:13" ht="30">
      <c r="A47" s="247">
        <v>9</v>
      </c>
      <c r="B47" s="236" t="s">
        <v>164</v>
      </c>
      <c r="C47" s="239" t="s">
        <v>174</v>
      </c>
      <c r="D47" s="210">
        <f t="shared" si="2"/>
        <v>210.0840336134454</v>
      </c>
      <c r="E47" s="309">
        <v>250</v>
      </c>
      <c r="F47" s="178" t="s">
        <v>47</v>
      </c>
      <c r="G47" s="254" t="s">
        <v>35</v>
      </c>
      <c r="H47" s="254" t="s">
        <v>23</v>
      </c>
      <c r="I47" s="240" t="s">
        <v>114</v>
      </c>
      <c r="J47" s="240" t="s">
        <v>78</v>
      </c>
      <c r="K47" s="240" t="s">
        <v>48</v>
      </c>
      <c r="L47" s="256"/>
      <c r="M47" s="281"/>
    </row>
    <row r="48" spans="1:13" ht="31.5" customHeight="1">
      <c r="A48" s="247">
        <v>10</v>
      </c>
      <c r="B48" s="236" t="s">
        <v>105</v>
      </c>
      <c r="C48" s="239" t="s">
        <v>170</v>
      </c>
      <c r="D48" s="210">
        <f t="shared" si="2"/>
        <v>2521.008403361345</v>
      </c>
      <c r="E48" s="309">
        <v>3000</v>
      </c>
      <c r="F48" s="178" t="s">
        <v>47</v>
      </c>
      <c r="G48" s="254" t="s">
        <v>35</v>
      </c>
      <c r="H48" s="254" t="s">
        <v>23</v>
      </c>
      <c r="I48" s="240" t="s">
        <v>114</v>
      </c>
      <c r="J48" s="240" t="s">
        <v>78</v>
      </c>
      <c r="K48" s="240" t="s">
        <v>48</v>
      </c>
      <c r="L48" s="253"/>
      <c r="M48" s="281"/>
    </row>
    <row r="49" spans="1:13" ht="34.5" customHeight="1">
      <c r="A49" s="247">
        <v>11</v>
      </c>
      <c r="B49" s="353" t="s">
        <v>348</v>
      </c>
      <c r="C49" s="289" t="s">
        <v>173</v>
      </c>
      <c r="D49" s="316">
        <f t="shared" si="2"/>
        <v>840.3361344537816</v>
      </c>
      <c r="E49" s="311">
        <v>1000</v>
      </c>
      <c r="F49" s="290" t="s">
        <v>47</v>
      </c>
      <c r="G49" s="302" t="s">
        <v>35</v>
      </c>
      <c r="H49" s="302" t="s">
        <v>23</v>
      </c>
      <c r="I49" s="303" t="s">
        <v>114</v>
      </c>
      <c r="J49" s="303" t="s">
        <v>78</v>
      </c>
      <c r="K49" s="303" t="s">
        <v>48</v>
      </c>
      <c r="L49" s="304"/>
      <c r="M49" s="281"/>
    </row>
    <row r="50" spans="1:13" ht="90">
      <c r="A50" s="247">
        <v>12</v>
      </c>
      <c r="B50" s="236" t="s">
        <v>169</v>
      </c>
      <c r="C50" s="239" t="s">
        <v>373</v>
      </c>
      <c r="D50" s="210">
        <f t="shared" si="2"/>
        <v>42016.80672268908</v>
      </c>
      <c r="E50" s="309">
        <v>50000</v>
      </c>
      <c r="F50" s="178" t="s">
        <v>47</v>
      </c>
      <c r="G50" s="254" t="s">
        <v>35</v>
      </c>
      <c r="H50" s="254" t="s">
        <v>23</v>
      </c>
      <c r="I50" s="240" t="s">
        <v>114</v>
      </c>
      <c r="J50" s="240" t="s">
        <v>78</v>
      </c>
      <c r="K50" s="240" t="s">
        <v>48</v>
      </c>
      <c r="L50" s="253"/>
      <c r="M50" s="281"/>
    </row>
    <row r="51" spans="1:13" ht="60">
      <c r="A51" s="247">
        <v>13</v>
      </c>
      <c r="B51" s="236" t="s">
        <v>530</v>
      </c>
      <c r="C51" s="242" t="s">
        <v>408</v>
      </c>
      <c r="D51" s="210">
        <f t="shared" si="2"/>
        <v>5042.01680672269</v>
      </c>
      <c r="E51" s="309">
        <v>6000</v>
      </c>
      <c r="F51" s="178" t="s">
        <v>47</v>
      </c>
      <c r="G51" s="254" t="s">
        <v>35</v>
      </c>
      <c r="H51" s="254" t="s">
        <v>23</v>
      </c>
      <c r="I51" s="240" t="s">
        <v>114</v>
      </c>
      <c r="J51" s="240" t="s">
        <v>78</v>
      </c>
      <c r="K51" s="240" t="s">
        <v>48</v>
      </c>
      <c r="L51" s="253"/>
      <c r="M51" s="281"/>
    </row>
    <row r="52" spans="1:13" ht="22.5" customHeight="1">
      <c r="A52" s="247">
        <v>14</v>
      </c>
      <c r="B52" s="236" t="s">
        <v>168</v>
      </c>
      <c r="C52" s="242" t="s">
        <v>136</v>
      </c>
      <c r="D52" s="210">
        <f t="shared" si="2"/>
        <v>462.18487394957987</v>
      </c>
      <c r="E52" s="309">
        <v>550</v>
      </c>
      <c r="F52" s="178" t="s">
        <v>47</v>
      </c>
      <c r="G52" s="254" t="s">
        <v>35</v>
      </c>
      <c r="H52" s="254" t="s">
        <v>23</v>
      </c>
      <c r="I52" s="240" t="s">
        <v>114</v>
      </c>
      <c r="J52" s="240" t="s">
        <v>78</v>
      </c>
      <c r="K52" s="240" t="s">
        <v>48</v>
      </c>
      <c r="L52" s="253"/>
      <c r="M52" s="281"/>
    </row>
    <row r="53" spans="1:13" ht="21.75" customHeight="1">
      <c r="A53" s="247">
        <v>15</v>
      </c>
      <c r="B53" s="236" t="s">
        <v>137</v>
      </c>
      <c r="C53" s="242" t="s">
        <v>138</v>
      </c>
      <c r="D53" s="210">
        <f t="shared" si="2"/>
        <v>840.3361344537816</v>
      </c>
      <c r="E53" s="309">
        <v>1000</v>
      </c>
      <c r="F53" s="178" t="s">
        <v>47</v>
      </c>
      <c r="G53" s="254" t="s">
        <v>35</v>
      </c>
      <c r="H53" s="254" t="s">
        <v>23</v>
      </c>
      <c r="I53" s="240" t="s">
        <v>114</v>
      </c>
      <c r="J53" s="240" t="s">
        <v>78</v>
      </c>
      <c r="K53" s="240" t="s">
        <v>48</v>
      </c>
      <c r="L53" s="253"/>
      <c r="M53" s="281"/>
    </row>
    <row r="54" spans="1:13" ht="18" customHeight="1">
      <c r="A54" s="247">
        <v>16</v>
      </c>
      <c r="B54" s="236" t="s">
        <v>139</v>
      </c>
      <c r="C54" s="242" t="s">
        <v>140</v>
      </c>
      <c r="D54" s="210">
        <f t="shared" si="2"/>
        <v>4201.680672268908</v>
      </c>
      <c r="E54" s="309">
        <v>5000</v>
      </c>
      <c r="F54" s="178" t="s">
        <v>47</v>
      </c>
      <c r="G54" s="254" t="s">
        <v>35</v>
      </c>
      <c r="H54" s="254" t="s">
        <v>23</v>
      </c>
      <c r="I54" s="240" t="s">
        <v>114</v>
      </c>
      <c r="J54" s="240" t="s">
        <v>78</v>
      </c>
      <c r="K54" s="240" t="s">
        <v>48</v>
      </c>
      <c r="L54" s="253"/>
      <c r="M54" s="281"/>
    </row>
    <row r="55" spans="1:13" ht="30">
      <c r="A55" s="247">
        <v>17</v>
      </c>
      <c r="B55" s="236" t="s">
        <v>150</v>
      </c>
      <c r="C55" s="242" t="s">
        <v>149</v>
      </c>
      <c r="D55" s="210">
        <f t="shared" si="2"/>
        <v>126050.42016806723</v>
      </c>
      <c r="E55" s="309">
        <v>150000</v>
      </c>
      <c r="F55" s="178" t="s">
        <v>47</v>
      </c>
      <c r="G55" s="254" t="s">
        <v>35</v>
      </c>
      <c r="H55" s="254" t="s">
        <v>23</v>
      </c>
      <c r="I55" s="240" t="s">
        <v>114</v>
      </c>
      <c r="J55" s="240" t="s">
        <v>78</v>
      </c>
      <c r="K55" s="240" t="s">
        <v>48</v>
      </c>
      <c r="L55" s="253"/>
      <c r="M55" s="281"/>
    </row>
    <row r="56" spans="1:13" ht="21.75" customHeight="1">
      <c r="A56" s="247">
        <v>18</v>
      </c>
      <c r="B56" s="236" t="s">
        <v>167</v>
      </c>
      <c r="C56" s="242" t="s">
        <v>151</v>
      </c>
      <c r="D56" s="210">
        <f t="shared" si="2"/>
        <v>1260.5042016806724</v>
      </c>
      <c r="E56" s="309">
        <v>1500</v>
      </c>
      <c r="F56" s="178" t="s">
        <v>47</v>
      </c>
      <c r="G56" s="257" t="s">
        <v>35</v>
      </c>
      <c r="H56" s="254" t="s">
        <v>23</v>
      </c>
      <c r="I56" s="240" t="s">
        <v>114</v>
      </c>
      <c r="J56" s="240" t="s">
        <v>78</v>
      </c>
      <c r="K56" s="240" t="s">
        <v>48</v>
      </c>
      <c r="L56" s="253"/>
      <c r="M56" s="281"/>
    </row>
    <row r="57" spans="1:13" ht="30">
      <c r="A57" s="247">
        <v>19</v>
      </c>
      <c r="B57" s="282" t="s">
        <v>227</v>
      </c>
      <c r="C57" s="288" t="s">
        <v>228</v>
      </c>
      <c r="D57" s="311">
        <f t="shared" si="2"/>
        <v>10000</v>
      </c>
      <c r="E57" s="314">
        <v>11900</v>
      </c>
      <c r="F57" s="178" t="s">
        <v>47</v>
      </c>
      <c r="G57" s="257" t="s">
        <v>35</v>
      </c>
      <c r="H57" s="254" t="s">
        <v>23</v>
      </c>
      <c r="I57" s="240" t="s">
        <v>114</v>
      </c>
      <c r="J57" s="240" t="s">
        <v>78</v>
      </c>
      <c r="K57" s="240" t="s">
        <v>48</v>
      </c>
      <c r="L57" s="253"/>
      <c r="M57" s="281"/>
    </row>
    <row r="58" spans="1:13" ht="22.5" customHeight="1">
      <c r="A58" s="247">
        <v>20</v>
      </c>
      <c r="B58" s="92" t="s">
        <v>166</v>
      </c>
      <c r="C58" s="94" t="s">
        <v>122</v>
      </c>
      <c r="D58" s="310">
        <f t="shared" si="2"/>
        <v>8571.428571428572</v>
      </c>
      <c r="E58" s="310">
        <v>10200</v>
      </c>
      <c r="F58" s="178" t="s">
        <v>47</v>
      </c>
      <c r="G58" s="63" t="s">
        <v>35</v>
      </c>
      <c r="H58" s="254" t="s">
        <v>23</v>
      </c>
      <c r="I58" s="240" t="s">
        <v>114</v>
      </c>
      <c r="J58" s="240" t="s">
        <v>78</v>
      </c>
      <c r="K58" s="240" t="s">
        <v>48</v>
      </c>
      <c r="L58" s="253"/>
      <c r="M58" s="281"/>
    </row>
    <row r="59" spans="1:13" ht="21.75" customHeight="1">
      <c r="A59" s="247">
        <v>21</v>
      </c>
      <c r="B59" s="92" t="s">
        <v>261</v>
      </c>
      <c r="C59" s="94" t="s">
        <v>374</v>
      </c>
      <c r="D59" s="310">
        <f t="shared" si="2"/>
        <v>8403.361344537816</v>
      </c>
      <c r="E59" s="310">
        <v>10000</v>
      </c>
      <c r="F59" s="178" t="s">
        <v>47</v>
      </c>
      <c r="G59" s="63" t="s">
        <v>35</v>
      </c>
      <c r="H59" s="254" t="s">
        <v>23</v>
      </c>
      <c r="I59" s="240" t="s">
        <v>114</v>
      </c>
      <c r="J59" s="240" t="s">
        <v>78</v>
      </c>
      <c r="K59" s="240" t="s">
        <v>48</v>
      </c>
      <c r="L59" s="253"/>
      <c r="M59" s="281"/>
    </row>
    <row r="60" spans="1:13" ht="21.75" customHeight="1">
      <c r="A60" s="247">
        <v>22</v>
      </c>
      <c r="B60" s="92" t="s">
        <v>400</v>
      </c>
      <c r="C60" s="94" t="s">
        <v>401</v>
      </c>
      <c r="D60" s="310">
        <f t="shared" si="2"/>
        <v>14403.361344537816</v>
      </c>
      <c r="E60" s="310">
        <v>17140</v>
      </c>
      <c r="F60" s="178" t="s">
        <v>47</v>
      </c>
      <c r="G60" s="63" t="s">
        <v>35</v>
      </c>
      <c r="H60" s="254" t="s">
        <v>23</v>
      </c>
      <c r="I60" s="240" t="s">
        <v>114</v>
      </c>
      <c r="J60" s="240" t="s">
        <v>78</v>
      </c>
      <c r="K60" s="240" t="s">
        <v>48</v>
      </c>
      <c r="L60" s="253"/>
      <c r="M60" s="281"/>
    </row>
    <row r="61" spans="1:13" ht="21.75" customHeight="1">
      <c r="A61" s="247">
        <v>23</v>
      </c>
      <c r="B61" s="92" t="s">
        <v>395</v>
      </c>
      <c r="C61" s="355" t="s">
        <v>397</v>
      </c>
      <c r="D61" s="310">
        <f t="shared" si="2"/>
        <v>1848.7394957983195</v>
      </c>
      <c r="E61" s="310">
        <v>2200</v>
      </c>
      <c r="F61" s="178" t="s">
        <v>47</v>
      </c>
      <c r="G61" s="63" t="s">
        <v>35</v>
      </c>
      <c r="H61" s="254" t="s">
        <v>23</v>
      </c>
      <c r="I61" s="240" t="s">
        <v>398</v>
      </c>
      <c r="J61" s="240" t="s">
        <v>78</v>
      </c>
      <c r="K61" s="240" t="s">
        <v>48</v>
      </c>
      <c r="L61" s="253"/>
      <c r="M61" s="281"/>
    </row>
    <row r="62" spans="1:13" ht="21.75" customHeight="1">
      <c r="A62" s="247">
        <v>24</v>
      </c>
      <c r="B62" s="92" t="s">
        <v>414</v>
      </c>
      <c r="C62" s="355" t="s">
        <v>417</v>
      </c>
      <c r="D62" s="310">
        <f t="shared" si="2"/>
        <v>3600</v>
      </c>
      <c r="E62" s="310">
        <v>4284</v>
      </c>
      <c r="F62" s="178" t="s">
        <v>47</v>
      </c>
      <c r="G62" s="63" t="s">
        <v>35</v>
      </c>
      <c r="H62" s="254" t="s">
        <v>23</v>
      </c>
      <c r="I62" s="240" t="s">
        <v>398</v>
      </c>
      <c r="J62" s="240" t="s">
        <v>78</v>
      </c>
      <c r="K62" s="240" t="s">
        <v>48</v>
      </c>
      <c r="L62" s="253"/>
      <c r="M62" s="281"/>
    </row>
    <row r="63" spans="1:13" ht="21.75" customHeight="1">
      <c r="A63" s="247">
        <v>25</v>
      </c>
      <c r="B63" s="92" t="s">
        <v>415</v>
      </c>
      <c r="C63" s="355" t="s">
        <v>418</v>
      </c>
      <c r="D63" s="310">
        <f t="shared" si="2"/>
        <v>420</v>
      </c>
      <c r="E63" s="310">
        <v>499.8</v>
      </c>
      <c r="F63" s="178" t="s">
        <v>47</v>
      </c>
      <c r="G63" s="63" t="s">
        <v>35</v>
      </c>
      <c r="H63" s="254" t="s">
        <v>23</v>
      </c>
      <c r="I63" s="240" t="s">
        <v>398</v>
      </c>
      <c r="J63" s="240" t="s">
        <v>78</v>
      </c>
      <c r="K63" s="240" t="s">
        <v>48</v>
      </c>
      <c r="L63" s="253"/>
      <c r="M63" s="281"/>
    </row>
    <row r="64" spans="1:13" ht="21.75" customHeight="1">
      <c r="A64" s="247">
        <v>26</v>
      </c>
      <c r="B64" s="92" t="s">
        <v>416</v>
      </c>
      <c r="C64" s="355" t="s">
        <v>420</v>
      </c>
      <c r="D64" s="310">
        <f t="shared" si="2"/>
        <v>280</v>
      </c>
      <c r="E64" s="310">
        <v>333.2</v>
      </c>
      <c r="F64" s="178" t="s">
        <v>47</v>
      </c>
      <c r="G64" s="63" t="s">
        <v>35</v>
      </c>
      <c r="H64" s="254" t="s">
        <v>23</v>
      </c>
      <c r="I64" s="240" t="s">
        <v>398</v>
      </c>
      <c r="J64" s="240" t="s">
        <v>78</v>
      </c>
      <c r="K64" s="240" t="s">
        <v>48</v>
      </c>
      <c r="L64" s="253"/>
      <c r="M64" s="281"/>
    </row>
    <row r="65" spans="1:13" ht="19.5" customHeight="1">
      <c r="A65" s="247">
        <v>27</v>
      </c>
      <c r="B65" s="92" t="s">
        <v>431</v>
      </c>
      <c r="C65" s="355" t="s">
        <v>430</v>
      </c>
      <c r="D65" s="310">
        <f t="shared" si="2"/>
        <v>350</v>
      </c>
      <c r="E65" s="310">
        <v>416.5</v>
      </c>
      <c r="F65" s="178" t="s">
        <v>47</v>
      </c>
      <c r="G65" s="63" t="s">
        <v>35</v>
      </c>
      <c r="H65" s="254" t="s">
        <v>23</v>
      </c>
      <c r="I65" s="240" t="s">
        <v>398</v>
      </c>
      <c r="J65" s="240" t="s">
        <v>78</v>
      </c>
      <c r="K65" s="240" t="s">
        <v>48</v>
      </c>
      <c r="L65" s="253"/>
      <c r="M65" s="281"/>
    </row>
    <row r="66" spans="1:13" ht="48.75" customHeight="1">
      <c r="A66" s="247">
        <v>28</v>
      </c>
      <c r="B66" s="92" t="s">
        <v>471</v>
      </c>
      <c r="C66" s="355" t="s">
        <v>472</v>
      </c>
      <c r="D66" s="310">
        <f>E66/1.19</f>
        <v>1000</v>
      </c>
      <c r="E66" s="310">
        <v>1190</v>
      </c>
      <c r="F66" s="178" t="s">
        <v>47</v>
      </c>
      <c r="G66" s="63" t="s">
        <v>35</v>
      </c>
      <c r="H66" s="254" t="s">
        <v>23</v>
      </c>
      <c r="I66" s="240" t="s">
        <v>422</v>
      </c>
      <c r="J66" s="240" t="s">
        <v>78</v>
      </c>
      <c r="K66" s="240" t="s">
        <v>48</v>
      </c>
      <c r="L66" s="253"/>
      <c r="M66" s="281"/>
    </row>
    <row r="67" spans="1:13" ht="32.25" customHeight="1">
      <c r="A67" s="247">
        <v>29</v>
      </c>
      <c r="B67" s="368" t="s">
        <v>469</v>
      </c>
      <c r="C67" s="287" t="s">
        <v>468</v>
      </c>
      <c r="D67" s="310">
        <f t="shared" si="2"/>
        <v>1260.5042016806724</v>
      </c>
      <c r="E67" s="310">
        <v>1500</v>
      </c>
      <c r="F67" s="178" t="s">
        <v>47</v>
      </c>
      <c r="G67" s="63" t="s">
        <v>35</v>
      </c>
      <c r="H67" s="254" t="s">
        <v>23</v>
      </c>
      <c r="I67" s="240" t="s">
        <v>422</v>
      </c>
      <c r="J67" s="240" t="s">
        <v>78</v>
      </c>
      <c r="K67" s="240" t="s">
        <v>48</v>
      </c>
      <c r="L67" s="253"/>
      <c r="M67" s="281"/>
    </row>
    <row r="68" spans="1:13" ht="25.5" customHeight="1">
      <c r="A68" s="247">
        <v>30</v>
      </c>
      <c r="B68" s="368" t="s">
        <v>494</v>
      </c>
      <c r="C68" s="287" t="s">
        <v>495</v>
      </c>
      <c r="D68" s="310">
        <f t="shared" si="2"/>
        <v>2700</v>
      </c>
      <c r="E68" s="310">
        <v>3213</v>
      </c>
      <c r="F68" s="178" t="s">
        <v>47</v>
      </c>
      <c r="G68" s="63" t="s">
        <v>35</v>
      </c>
      <c r="H68" s="254" t="s">
        <v>23</v>
      </c>
      <c r="I68" s="240" t="s">
        <v>153</v>
      </c>
      <c r="J68" s="240" t="s">
        <v>153</v>
      </c>
      <c r="K68" s="240" t="s">
        <v>48</v>
      </c>
      <c r="L68" s="253"/>
      <c r="M68" s="281"/>
    </row>
    <row r="69" spans="1:13" ht="66.75" customHeight="1">
      <c r="A69" s="247">
        <v>31</v>
      </c>
      <c r="B69" s="374" t="s">
        <v>529</v>
      </c>
      <c r="C69" s="386" t="s">
        <v>531</v>
      </c>
      <c r="D69" s="310">
        <f t="shared" si="2"/>
        <v>2700</v>
      </c>
      <c r="E69" s="310">
        <v>3213</v>
      </c>
      <c r="F69" s="178" t="s">
        <v>47</v>
      </c>
      <c r="G69" s="63" t="s">
        <v>35</v>
      </c>
      <c r="H69" s="254" t="s">
        <v>23</v>
      </c>
      <c r="I69" s="240" t="s">
        <v>153</v>
      </c>
      <c r="J69" s="240" t="s">
        <v>153</v>
      </c>
      <c r="K69" s="240" t="s">
        <v>48</v>
      </c>
      <c r="L69" s="253"/>
      <c r="M69" s="281"/>
    </row>
    <row r="70" spans="1:13" ht="20.25" customHeight="1">
      <c r="A70" s="243"/>
      <c r="B70" s="305" t="s">
        <v>59</v>
      </c>
      <c r="C70" s="248"/>
      <c r="D70" s="90">
        <f aca="true" t="shared" si="3" ref="D70:D75">+E70/1.19</f>
        <v>278310.5042016807</v>
      </c>
      <c r="E70" s="89">
        <f>SUM(E39:E69)</f>
        <v>331189.5</v>
      </c>
      <c r="F70" s="245"/>
      <c r="G70" s="250"/>
      <c r="H70" s="250"/>
      <c r="I70" s="246"/>
      <c r="J70" s="246"/>
      <c r="K70" s="246"/>
      <c r="L70" s="251"/>
      <c r="M70" s="281"/>
    </row>
    <row r="71" spans="1:13" ht="33" customHeight="1">
      <c r="A71" s="247">
        <v>1</v>
      </c>
      <c r="B71" s="256" t="s">
        <v>178</v>
      </c>
      <c r="C71" s="239" t="s">
        <v>116</v>
      </c>
      <c r="D71" s="309">
        <f t="shared" si="3"/>
        <v>1512.6050420168067</v>
      </c>
      <c r="E71" s="331">
        <v>1800</v>
      </c>
      <c r="F71" s="178" t="s">
        <v>47</v>
      </c>
      <c r="G71" s="252" t="s">
        <v>146</v>
      </c>
      <c r="H71" s="202" t="s">
        <v>23</v>
      </c>
      <c r="I71" s="240" t="s">
        <v>114</v>
      </c>
      <c r="J71" s="240" t="s">
        <v>78</v>
      </c>
      <c r="K71" s="240" t="s">
        <v>48</v>
      </c>
      <c r="L71" s="308"/>
      <c r="M71" s="281"/>
    </row>
    <row r="72" spans="1:13" ht="17.25" customHeight="1">
      <c r="A72" s="243"/>
      <c r="B72" s="91" t="s">
        <v>143</v>
      </c>
      <c r="C72" s="91"/>
      <c r="D72" s="90">
        <f t="shared" si="3"/>
        <v>1512.6050420168067</v>
      </c>
      <c r="E72" s="90">
        <f>+E71*1</f>
        <v>1800</v>
      </c>
      <c r="F72" s="245"/>
      <c r="G72" s="243"/>
      <c r="H72" s="243"/>
      <c r="I72" s="246"/>
      <c r="J72" s="246"/>
      <c r="K72" s="246"/>
      <c r="L72" s="243"/>
      <c r="M72" s="281"/>
    </row>
    <row r="73" spans="1:13" ht="24.75" customHeight="1">
      <c r="A73" s="247">
        <v>1</v>
      </c>
      <c r="B73" s="256" t="s">
        <v>179</v>
      </c>
      <c r="C73" s="242" t="s">
        <v>117</v>
      </c>
      <c r="D73" s="309">
        <f t="shared" si="3"/>
        <v>6722.689075630253</v>
      </c>
      <c r="E73" s="309">
        <v>8000</v>
      </c>
      <c r="F73" s="178" t="s">
        <v>47</v>
      </c>
      <c r="G73" s="202" t="s">
        <v>147</v>
      </c>
      <c r="H73" s="202" t="s">
        <v>23</v>
      </c>
      <c r="I73" s="240" t="s">
        <v>114</v>
      </c>
      <c r="J73" s="240" t="s">
        <v>78</v>
      </c>
      <c r="K73" s="240" t="s">
        <v>48</v>
      </c>
      <c r="L73" s="202"/>
      <c r="M73" s="281"/>
    </row>
    <row r="74" spans="1:13" ht="21" customHeight="1">
      <c r="A74" s="243"/>
      <c r="B74" s="91" t="s">
        <v>144</v>
      </c>
      <c r="C74" s="91"/>
      <c r="D74" s="90">
        <f t="shared" si="3"/>
        <v>6722.689075630253</v>
      </c>
      <c r="E74" s="90">
        <f>+E73*1</f>
        <v>8000</v>
      </c>
      <c r="F74" s="245"/>
      <c r="G74" s="243"/>
      <c r="H74" s="243"/>
      <c r="I74" s="246"/>
      <c r="J74" s="246"/>
      <c r="K74" s="246"/>
      <c r="L74" s="243"/>
      <c r="M74" s="281"/>
    </row>
    <row r="75" spans="1:13" ht="93" customHeight="1">
      <c r="A75" s="247">
        <v>1</v>
      </c>
      <c r="B75" s="318" t="s">
        <v>177</v>
      </c>
      <c r="C75" s="319" t="s">
        <v>370</v>
      </c>
      <c r="D75" s="316">
        <f t="shared" si="3"/>
        <v>20168.06722689076</v>
      </c>
      <c r="E75" s="311">
        <v>24000</v>
      </c>
      <c r="F75" s="290" t="s">
        <v>47</v>
      </c>
      <c r="G75" s="247" t="s">
        <v>379</v>
      </c>
      <c r="H75" s="247" t="s">
        <v>23</v>
      </c>
      <c r="I75" s="303" t="s">
        <v>114</v>
      </c>
      <c r="J75" s="303" t="s">
        <v>78</v>
      </c>
      <c r="K75" s="303" t="s">
        <v>48</v>
      </c>
      <c r="L75" s="247"/>
      <c r="M75" s="281"/>
    </row>
    <row r="76" spans="1:13" ht="19.5" customHeight="1">
      <c r="A76" s="243"/>
      <c r="B76" s="91" t="s">
        <v>175</v>
      </c>
      <c r="C76" s="91"/>
      <c r="D76" s="90">
        <f>+D75*1</f>
        <v>20168.06722689076</v>
      </c>
      <c r="E76" s="90">
        <f>+E75*1</f>
        <v>24000</v>
      </c>
      <c r="F76" s="245"/>
      <c r="G76" s="243"/>
      <c r="H76" s="243"/>
      <c r="I76" s="246"/>
      <c r="J76" s="246"/>
      <c r="K76" s="246"/>
      <c r="L76" s="243"/>
      <c r="M76" s="281"/>
    </row>
    <row r="77" spans="1:13" ht="33.75" customHeight="1">
      <c r="A77" s="247">
        <v>1</v>
      </c>
      <c r="B77" s="269" t="s">
        <v>180</v>
      </c>
      <c r="C77" s="320" t="s">
        <v>182</v>
      </c>
      <c r="D77" s="309">
        <f>+E77/1.19</f>
        <v>3361.3445378151264</v>
      </c>
      <c r="E77" s="309">
        <v>4000</v>
      </c>
      <c r="F77" s="178" t="s">
        <v>47</v>
      </c>
      <c r="G77" s="252" t="s">
        <v>381</v>
      </c>
      <c r="H77" s="202" t="s">
        <v>23</v>
      </c>
      <c r="I77" s="240" t="s">
        <v>114</v>
      </c>
      <c r="J77" s="240" t="s">
        <v>78</v>
      </c>
      <c r="K77" s="240" t="s">
        <v>48</v>
      </c>
      <c r="L77" s="202"/>
      <c r="M77" s="281"/>
    </row>
    <row r="78" spans="1:13" ht="19.5" customHeight="1">
      <c r="A78" s="243"/>
      <c r="B78" s="91" t="s">
        <v>383</v>
      </c>
      <c r="C78" s="91"/>
      <c r="D78" s="90">
        <f>+E78/1.19</f>
        <v>3361.3445378151264</v>
      </c>
      <c r="E78" s="90">
        <f>+E77*1</f>
        <v>4000</v>
      </c>
      <c r="F78" s="245"/>
      <c r="G78" s="243"/>
      <c r="H78" s="243"/>
      <c r="I78" s="246"/>
      <c r="J78" s="246"/>
      <c r="K78" s="246"/>
      <c r="L78" s="243"/>
      <c r="M78" s="281"/>
    </row>
    <row r="79" spans="1:13" ht="39" customHeight="1">
      <c r="A79" s="202">
        <v>1</v>
      </c>
      <c r="B79" s="238" t="s">
        <v>391</v>
      </c>
      <c r="C79" s="306" t="s">
        <v>354</v>
      </c>
      <c r="D79" s="210">
        <f>+E79/1.19</f>
        <v>5500</v>
      </c>
      <c r="E79" s="210">
        <v>6545</v>
      </c>
      <c r="F79" s="178" t="s">
        <v>47</v>
      </c>
      <c r="G79" s="63" t="s">
        <v>28</v>
      </c>
      <c r="H79" s="254" t="s">
        <v>23</v>
      </c>
      <c r="I79" s="240" t="s">
        <v>114</v>
      </c>
      <c r="J79" s="240" t="s">
        <v>78</v>
      </c>
      <c r="K79" s="240" t="s">
        <v>48</v>
      </c>
      <c r="L79" s="307"/>
      <c r="M79" s="281"/>
    </row>
    <row r="80" spans="1:13" ht="23.25" customHeight="1">
      <c r="A80" s="247">
        <v>2</v>
      </c>
      <c r="B80" s="284" t="s">
        <v>355</v>
      </c>
      <c r="C80" s="97" t="s">
        <v>356</v>
      </c>
      <c r="D80" s="310">
        <f>E80/1.19</f>
        <v>30000</v>
      </c>
      <c r="E80" s="312">
        <v>35700</v>
      </c>
      <c r="F80" s="268" t="s">
        <v>47</v>
      </c>
      <c r="G80" s="252" t="s">
        <v>28</v>
      </c>
      <c r="H80" s="266" t="s">
        <v>23</v>
      </c>
      <c r="I80" s="267" t="s">
        <v>334</v>
      </c>
      <c r="J80" s="268" t="s">
        <v>78</v>
      </c>
      <c r="K80" s="240" t="s">
        <v>48</v>
      </c>
      <c r="L80" s="236"/>
      <c r="M80" s="281"/>
    </row>
    <row r="81" spans="1:13" ht="23.25" customHeight="1">
      <c r="A81" s="202">
        <v>3</v>
      </c>
      <c r="B81" s="284" t="s">
        <v>357</v>
      </c>
      <c r="C81" s="97" t="s">
        <v>358</v>
      </c>
      <c r="D81" s="310">
        <f>E81/1.19</f>
        <v>1050</v>
      </c>
      <c r="E81" s="312">
        <v>1249.5</v>
      </c>
      <c r="F81" s="268" t="s">
        <v>47</v>
      </c>
      <c r="G81" s="252" t="s">
        <v>28</v>
      </c>
      <c r="H81" s="266" t="s">
        <v>23</v>
      </c>
      <c r="I81" s="267" t="s">
        <v>334</v>
      </c>
      <c r="J81" s="268" t="s">
        <v>78</v>
      </c>
      <c r="K81" s="240" t="s">
        <v>48</v>
      </c>
      <c r="L81" s="236"/>
      <c r="M81" s="281"/>
    </row>
    <row r="82" spans="1:13" ht="23.25" customHeight="1">
      <c r="A82" s="202">
        <v>4</v>
      </c>
      <c r="B82" s="284" t="s">
        <v>479</v>
      </c>
      <c r="C82" s="97" t="s">
        <v>480</v>
      </c>
      <c r="D82" s="310">
        <f>E82/1.19</f>
        <v>1092.4369747899161</v>
      </c>
      <c r="E82" s="312">
        <v>1300</v>
      </c>
      <c r="F82" s="268" t="s">
        <v>47</v>
      </c>
      <c r="G82" s="252" t="s">
        <v>28</v>
      </c>
      <c r="H82" s="266" t="s">
        <v>23</v>
      </c>
      <c r="I82" s="267" t="s">
        <v>422</v>
      </c>
      <c r="J82" s="268" t="s">
        <v>78</v>
      </c>
      <c r="K82" s="240" t="s">
        <v>48</v>
      </c>
      <c r="L82" s="236"/>
      <c r="M82" s="281"/>
    </row>
    <row r="83" spans="1:13" ht="33" customHeight="1">
      <c r="A83" s="202">
        <v>5</v>
      </c>
      <c r="B83" s="284" t="s">
        <v>482</v>
      </c>
      <c r="C83" s="97" t="s">
        <v>481</v>
      </c>
      <c r="D83" s="310">
        <f>E83/1.19</f>
        <v>1920.0000000000002</v>
      </c>
      <c r="E83" s="312">
        <v>2284.8</v>
      </c>
      <c r="F83" s="268" t="s">
        <v>47</v>
      </c>
      <c r="G83" s="252" t="s">
        <v>28</v>
      </c>
      <c r="H83" s="266" t="s">
        <v>23</v>
      </c>
      <c r="I83" s="267" t="s">
        <v>422</v>
      </c>
      <c r="J83" s="268" t="s">
        <v>78</v>
      </c>
      <c r="K83" s="240" t="s">
        <v>48</v>
      </c>
      <c r="L83" s="236"/>
      <c r="M83" s="281"/>
    </row>
    <row r="84" spans="1:13" ht="23.25" customHeight="1">
      <c r="A84" s="243"/>
      <c r="B84" s="305" t="s">
        <v>53</v>
      </c>
      <c r="C84" s="258"/>
      <c r="D84" s="89">
        <f>SUM(D79:D83)</f>
        <v>39562.43697478992</v>
      </c>
      <c r="E84" s="89">
        <f>SUM(E79:E83)</f>
        <v>47079.3</v>
      </c>
      <c r="F84" s="245"/>
      <c r="G84" s="250"/>
      <c r="H84" s="250"/>
      <c r="I84" s="246"/>
      <c r="J84" s="246"/>
      <c r="K84" s="246"/>
      <c r="L84" s="251"/>
      <c r="M84" s="281"/>
    </row>
    <row r="85" spans="1:13" ht="23.25" customHeight="1">
      <c r="A85" s="390" t="s">
        <v>350</v>
      </c>
      <c r="B85" s="390"/>
      <c r="C85" s="390"/>
      <c r="D85" s="390"/>
      <c r="E85" s="390"/>
      <c r="F85" s="390"/>
      <c r="G85" s="390"/>
      <c r="H85" s="390"/>
      <c r="I85" s="390"/>
      <c r="J85" s="390"/>
      <c r="K85" s="390"/>
      <c r="L85" s="390"/>
      <c r="M85" s="281"/>
    </row>
    <row r="86" spans="1:13" ht="23.25" customHeight="1">
      <c r="A86" s="247">
        <v>1</v>
      </c>
      <c r="B86" s="236" t="s">
        <v>165</v>
      </c>
      <c r="C86" s="242" t="s">
        <v>141</v>
      </c>
      <c r="D86" s="210">
        <f>+E86/1.19</f>
        <v>30000</v>
      </c>
      <c r="E86" s="316">
        <v>35700</v>
      </c>
      <c r="F86" s="178" t="s">
        <v>47</v>
      </c>
      <c r="G86" s="254" t="s">
        <v>135</v>
      </c>
      <c r="H86" s="254" t="s">
        <v>23</v>
      </c>
      <c r="I86" s="240" t="s">
        <v>114</v>
      </c>
      <c r="J86" s="240" t="s">
        <v>78</v>
      </c>
      <c r="K86" s="240" t="s">
        <v>48</v>
      </c>
      <c r="L86" s="253"/>
      <c r="M86" s="281"/>
    </row>
    <row r="87" spans="1:13" ht="23.25" customHeight="1">
      <c r="A87" s="247">
        <v>2</v>
      </c>
      <c r="B87" s="236" t="s">
        <v>166</v>
      </c>
      <c r="C87" s="242" t="s">
        <v>122</v>
      </c>
      <c r="D87" s="210">
        <f>E87/1.19</f>
        <v>33613.445378151264</v>
      </c>
      <c r="E87" s="311">
        <v>40000</v>
      </c>
      <c r="F87" s="178" t="s">
        <v>47</v>
      </c>
      <c r="G87" s="254" t="s">
        <v>135</v>
      </c>
      <c r="H87" s="254" t="s">
        <v>23</v>
      </c>
      <c r="I87" s="240" t="s">
        <v>114</v>
      </c>
      <c r="J87" s="240" t="s">
        <v>78</v>
      </c>
      <c r="K87" s="240" t="s">
        <v>48</v>
      </c>
      <c r="L87" s="253"/>
      <c r="M87" s="281"/>
    </row>
    <row r="88" spans="1:13" ht="30.75" customHeight="1">
      <c r="A88" s="247">
        <v>3</v>
      </c>
      <c r="B88" s="353" t="s">
        <v>428</v>
      </c>
      <c r="C88" s="95" t="s">
        <v>429</v>
      </c>
      <c r="D88" s="210">
        <f>E88/1.19</f>
        <v>73380.50420168068</v>
      </c>
      <c r="E88" s="311">
        <v>87322.8</v>
      </c>
      <c r="F88" s="178" t="s">
        <v>47</v>
      </c>
      <c r="G88" s="254" t="s">
        <v>135</v>
      </c>
      <c r="H88" s="254" t="s">
        <v>23</v>
      </c>
      <c r="I88" s="240" t="s">
        <v>114</v>
      </c>
      <c r="J88" s="240" t="s">
        <v>78</v>
      </c>
      <c r="K88" s="240" t="s">
        <v>48</v>
      </c>
      <c r="L88" s="253"/>
      <c r="M88" s="281"/>
    </row>
    <row r="89" spans="1:13" ht="27" customHeight="1">
      <c r="A89" s="247">
        <v>4</v>
      </c>
      <c r="B89" s="353" t="s">
        <v>510</v>
      </c>
      <c r="C89" s="95" t="s">
        <v>512</v>
      </c>
      <c r="D89" s="210">
        <f>E89/1.19</f>
        <v>75630.25210084034</v>
      </c>
      <c r="E89" s="311">
        <v>90000</v>
      </c>
      <c r="F89" s="178" t="s">
        <v>47</v>
      </c>
      <c r="G89" s="254" t="s">
        <v>135</v>
      </c>
      <c r="H89" s="254" t="s">
        <v>23</v>
      </c>
      <c r="I89" s="240" t="s">
        <v>153</v>
      </c>
      <c r="J89" s="240" t="s">
        <v>511</v>
      </c>
      <c r="K89" s="240" t="s">
        <v>48</v>
      </c>
      <c r="L89" s="253"/>
      <c r="M89" s="281"/>
    </row>
    <row r="90" spans="1:13" ht="34.5" customHeight="1">
      <c r="A90" s="247">
        <v>5</v>
      </c>
      <c r="B90" s="353" t="s">
        <v>516</v>
      </c>
      <c r="C90" s="95" t="s">
        <v>515</v>
      </c>
      <c r="D90" s="210">
        <f>E90/1.19</f>
        <v>5800</v>
      </c>
      <c r="E90" s="311">
        <v>6902</v>
      </c>
      <c r="F90" s="178" t="s">
        <v>47</v>
      </c>
      <c r="G90" s="254" t="s">
        <v>135</v>
      </c>
      <c r="H90" s="254" t="s">
        <v>23</v>
      </c>
      <c r="I90" s="240" t="s">
        <v>511</v>
      </c>
      <c r="J90" s="240" t="s">
        <v>517</v>
      </c>
      <c r="K90" s="240" t="s">
        <v>48</v>
      </c>
      <c r="L90" s="253"/>
      <c r="M90" s="281"/>
    </row>
    <row r="91" spans="1:13" ht="24.75" customHeight="1">
      <c r="A91" s="243"/>
      <c r="B91" s="305" t="s">
        <v>148</v>
      </c>
      <c r="C91" s="259"/>
      <c r="D91" s="89">
        <f>E91/1.19</f>
        <v>218424.20168067227</v>
      </c>
      <c r="E91" s="89">
        <f>SUM(E86:E90)</f>
        <v>259924.8</v>
      </c>
      <c r="F91" s="245"/>
      <c r="G91" s="245"/>
      <c r="H91" s="245"/>
      <c r="I91" s="246"/>
      <c r="J91" s="246"/>
      <c r="K91" s="246"/>
      <c r="L91" s="245"/>
      <c r="M91" s="281"/>
    </row>
    <row r="92" spans="1:13" ht="24.75" customHeight="1">
      <c r="A92" s="390" t="s">
        <v>351</v>
      </c>
      <c r="B92" s="390"/>
      <c r="C92" s="390"/>
      <c r="D92" s="390"/>
      <c r="E92" s="390"/>
      <c r="F92" s="390"/>
      <c r="G92" s="390"/>
      <c r="H92" s="390"/>
      <c r="I92" s="390"/>
      <c r="J92" s="390"/>
      <c r="K92" s="390"/>
      <c r="L92" s="390"/>
      <c r="M92" s="281"/>
    </row>
    <row r="93" spans="1:13" ht="36" customHeight="1">
      <c r="A93" s="247">
        <v>1</v>
      </c>
      <c r="B93" s="283" t="s">
        <v>239</v>
      </c>
      <c r="C93" s="289" t="s">
        <v>240</v>
      </c>
      <c r="D93" s="311">
        <f>E93/1.19</f>
        <v>20168.06722689076</v>
      </c>
      <c r="E93" s="315">
        <v>24000</v>
      </c>
      <c r="F93" s="290" t="s">
        <v>47</v>
      </c>
      <c r="G93" s="247" t="s">
        <v>129</v>
      </c>
      <c r="H93" s="247" t="s">
        <v>23</v>
      </c>
      <c r="I93" s="291" t="s">
        <v>114</v>
      </c>
      <c r="J93" s="240" t="s">
        <v>78</v>
      </c>
      <c r="K93" s="240" t="s">
        <v>48</v>
      </c>
      <c r="L93" s="202"/>
      <c r="M93" s="281"/>
    </row>
    <row r="94" spans="1:13" ht="25.5" customHeight="1">
      <c r="A94" s="243"/>
      <c r="B94" s="88" t="s">
        <v>519</v>
      </c>
      <c r="C94" s="91"/>
      <c r="D94" s="89">
        <f>E94/1.19</f>
        <v>20168.06722689076</v>
      </c>
      <c r="E94" s="90">
        <f>SUM(E93:E93)</f>
        <v>24000</v>
      </c>
      <c r="F94" s="245"/>
      <c r="G94" s="249"/>
      <c r="H94" s="243"/>
      <c r="I94" s="246" t="s">
        <v>114</v>
      </c>
      <c r="J94" s="246"/>
      <c r="K94" s="246"/>
      <c r="L94" s="243"/>
      <c r="M94" s="281"/>
    </row>
    <row r="95" spans="1:13" ht="25.5" customHeight="1">
      <c r="A95" s="390" t="s">
        <v>518</v>
      </c>
      <c r="B95" s="390"/>
      <c r="C95" s="390"/>
      <c r="D95" s="390"/>
      <c r="E95" s="390"/>
      <c r="F95" s="390"/>
      <c r="G95" s="390"/>
      <c r="H95" s="390"/>
      <c r="I95" s="390"/>
      <c r="J95" s="390"/>
      <c r="K95" s="390"/>
      <c r="L95" s="390"/>
      <c r="M95" s="281"/>
    </row>
    <row r="96" spans="1:13" ht="65.25" customHeight="1">
      <c r="A96" s="202">
        <v>1</v>
      </c>
      <c r="B96" s="236" t="s">
        <v>520</v>
      </c>
      <c r="C96" s="239" t="s">
        <v>523</v>
      </c>
      <c r="D96" s="311">
        <f>E96/1.19</f>
        <v>400000</v>
      </c>
      <c r="E96" s="309">
        <v>476000</v>
      </c>
      <c r="F96" s="290" t="s">
        <v>47</v>
      </c>
      <c r="G96" s="247">
        <v>71.03</v>
      </c>
      <c r="H96" s="247" t="s">
        <v>23</v>
      </c>
      <c r="I96" s="240" t="s">
        <v>511</v>
      </c>
      <c r="J96" s="240" t="s">
        <v>517</v>
      </c>
      <c r="K96" s="240" t="s">
        <v>48</v>
      </c>
      <c r="L96" s="202"/>
      <c r="M96" s="281"/>
    </row>
    <row r="97" spans="1:13" ht="25.5" customHeight="1">
      <c r="A97" s="243"/>
      <c r="B97" s="88" t="s">
        <v>522</v>
      </c>
      <c r="C97" s="91"/>
      <c r="D97" s="89">
        <f>SUM(D96)</f>
        <v>400000</v>
      </c>
      <c r="E97" s="90">
        <f>SUM(E96)</f>
        <v>476000</v>
      </c>
      <c r="F97" s="245"/>
      <c r="G97" s="249"/>
      <c r="H97" s="243"/>
      <c r="I97" s="246"/>
      <c r="J97" s="246"/>
      <c r="K97" s="246"/>
      <c r="L97" s="243"/>
      <c r="M97" s="281"/>
    </row>
    <row r="98" spans="1:13" ht="24.75" customHeight="1">
      <c r="A98" s="390" t="s">
        <v>346</v>
      </c>
      <c r="B98" s="390"/>
      <c r="C98" s="390"/>
      <c r="D98" s="390"/>
      <c r="E98" s="390"/>
      <c r="F98" s="390"/>
      <c r="G98" s="390"/>
      <c r="H98" s="390"/>
      <c r="I98" s="390"/>
      <c r="J98" s="390"/>
      <c r="K98" s="390"/>
      <c r="L98" s="390"/>
      <c r="M98" s="281"/>
    </row>
    <row r="99" spans="1:13" ht="42.75" customHeight="1">
      <c r="A99" s="247">
        <v>1</v>
      </c>
      <c r="B99" s="236" t="s">
        <v>40</v>
      </c>
      <c r="C99" s="239" t="s">
        <v>6</v>
      </c>
      <c r="D99" s="210">
        <f>E99/1.19</f>
        <v>71428.57142857143</v>
      </c>
      <c r="E99" s="309">
        <v>85000</v>
      </c>
      <c r="F99" s="178" t="s">
        <v>47</v>
      </c>
      <c r="G99" s="202" t="s">
        <v>31</v>
      </c>
      <c r="H99" s="202" t="s">
        <v>23</v>
      </c>
      <c r="I99" s="240" t="s">
        <v>114</v>
      </c>
      <c r="J99" s="240" t="s">
        <v>78</v>
      </c>
      <c r="K99" s="240" t="s">
        <v>48</v>
      </c>
      <c r="L99" s="202"/>
      <c r="M99" s="281"/>
    </row>
    <row r="100" spans="1:13" ht="28.5" customHeight="1">
      <c r="A100" s="243"/>
      <c r="B100" s="91" t="s">
        <v>58</v>
      </c>
      <c r="C100" s="91"/>
      <c r="D100" s="90">
        <f>SUM(D99)</f>
        <v>71428.57142857143</v>
      </c>
      <c r="E100" s="90">
        <f>SUM(E99)</f>
        <v>85000</v>
      </c>
      <c r="F100" s="245"/>
      <c r="G100" s="243"/>
      <c r="H100" s="243"/>
      <c r="I100" s="246"/>
      <c r="J100" s="260"/>
      <c r="K100" s="246"/>
      <c r="L100" s="243"/>
      <c r="M100" s="281"/>
    </row>
    <row r="101" spans="1:13" ht="67.5" customHeight="1">
      <c r="A101" s="247">
        <v>1</v>
      </c>
      <c r="B101" s="236" t="s">
        <v>248</v>
      </c>
      <c r="C101" s="239" t="s">
        <v>521</v>
      </c>
      <c r="D101" s="210">
        <f>E101/1.19</f>
        <v>60504.201680672275</v>
      </c>
      <c r="E101" s="309">
        <v>72000</v>
      </c>
      <c r="F101" s="178" t="s">
        <v>47</v>
      </c>
      <c r="G101" s="202" t="s">
        <v>32</v>
      </c>
      <c r="H101" s="202" t="s">
        <v>23</v>
      </c>
      <c r="I101" s="240" t="s">
        <v>114</v>
      </c>
      <c r="J101" s="240" t="s">
        <v>78</v>
      </c>
      <c r="K101" s="240" t="s">
        <v>48</v>
      </c>
      <c r="L101" s="202"/>
      <c r="M101" s="281"/>
    </row>
    <row r="102" spans="1:13" ht="31.5" customHeight="1">
      <c r="A102" s="247">
        <v>2</v>
      </c>
      <c r="B102" s="236" t="s">
        <v>79</v>
      </c>
      <c r="C102" s="239" t="s">
        <v>82</v>
      </c>
      <c r="D102" s="210">
        <f>E102/1.19</f>
        <v>17647.058823529413</v>
      </c>
      <c r="E102" s="309">
        <v>21000</v>
      </c>
      <c r="F102" s="178" t="s">
        <v>47</v>
      </c>
      <c r="G102" s="202" t="s">
        <v>32</v>
      </c>
      <c r="H102" s="202" t="s">
        <v>23</v>
      </c>
      <c r="I102" s="240" t="s">
        <v>114</v>
      </c>
      <c r="J102" s="240" t="s">
        <v>78</v>
      </c>
      <c r="K102" s="240" t="s">
        <v>48</v>
      </c>
      <c r="L102" s="202"/>
      <c r="M102" s="281"/>
    </row>
    <row r="103" spans="1:13" ht="23.25" customHeight="1">
      <c r="A103" s="243"/>
      <c r="B103" s="91" t="s">
        <v>57</v>
      </c>
      <c r="C103" s="91"/>
      <c r="D103" s="89">
        <f>SUM(D101:D102)</f>
        <v>78151.2605042017</v>
      </c>
      <c r="E103" s="89">
        <f>SUM(E101:E102)</f>
        <v>93000</v>
      </c>
      <c r="F103" s="245"/>
      <c r="G103" s="243"/>
      <c r="H103" s="243"/>
      <c r="I103" s="246"/>
      <c r="J103" s="246"/>
      <c r="K103" s="246"/>
      <c r="L103" s="243"/>
      <c r="M103" s="281"/>
    </row>
    <row r="104" spans="1:13" ht="25.5" customHeight="1">
      <c r="A104" s="247">
        <v>1</v>
      </c>
      <c r="B104" s="238" t="s">
        <v>160</v>
      </c>
      <c r="C104" s="239" t="s">
        <v>5</v>
      </c>
      <c r="D104" s="210">
        <f>E104/1.19</f>
        <v>27731.09243697479</v>
      </c>
      <c r="E104" s="309">
        <v>33000</v>
      </c>
      <c r="F104" s="178" t="s">
        <v>47</v>
      </c>
      <c r="G104" s="202" t="s">
        <v>33</v>
      </c>
      <c r="H104" s="202" t="s">
        <v>23</v>
      </c>
      <c r="I104" s="240" t="s">
        <v>114</v>
      </c>
      <c r="J104" s="240" t="s">
        <v>78</v>
      </c>
      <c r="K104" s="240" t="s">
        <v>48</v>
      </c>
      <c r="L104" s="202"/>
      <c r="M104" s="281"/>
    </row>
    <row r="105" spans="1:13" s="98" customFormat="1" ht="24" customHeight="1">
      <c r="A105" s="261"/>
      <c r="B105" s="91" t="s">
        <v>56</v>
      </c>
      <c r="C105" s="91"/>
      <c r="D105" s="90">
        <f>SUM(D104:D104)</f>
        <v>27731.09243697479</v>
      </c>
      <c r="E105" s="90">
        <f>SUM(E104:E104)</f>
        <v>33000</v>
      </c>
      <c r="F105" s="262"/>
      <c r="G105" s="261"/>
      <c r="H105" s="261"/>
      <c r="I105" s="263"/>
      <c r="J105" s="263"/>
      <c r="K105" s="263"/>
      <c r="L105" s="261"/>
      <c r="M105" s="292"/>
    </row>
    <row r="106" spans="1:13" ht="39.75" customHeight="1">
      <c r="A106" s="247">
        <v>1</v>
      </c>
      <c r="B106" s="238" t="s">
        <v>42</v>
      </c>
      <c r="C106" s="264" t="s">
        <v>183</v>
      </c>
      <c r="D106" s="210">
        <f>E106/1.19</f>
        <v>121848.73949579832</v>
      </c>
      <c r="E106" s="309">
        <v>145000</v>
      </c>
      <c r="F106" s="178" t="s">
        <v>47</v>
      </c>
      <c r="G106" s="202" t="s">
        <v>34</v>
      </c>
      <c r="H106" s="202" t="s">
        <v>23</v>
      </c>
      <c r="I106" s="240" t="s">
        <v>114</v>
      </c>
      <c r="J106" s="240" t="s">
        <v>78</v>
      </c>
      <c r="K106" s="240" t="s">
        <v>48</v>
      </c>
      <c r="L106" s="202"/>
      <c r="M106" s="281"/>
    </row>
    <row r="107" spans="1:13" ht="39" customHeight="1">
      <c r="A107" s="247">
        <v>2</v>
      </c>
      <c r="B107" s="238" t="s">
        <v>65</v>
      </c>
      <c r="C107" s="239" t="s">
        <v>9</v>
      </c>
      <c r="D107" s="210">
        <f>E107/1.19</f>
        <v>29411.764705882353</v>
      </c>
      <c r="E107" s="309">
        <v>35000</v>
      </c>
      <c r="F107" s="178" t="s">
        <v>47</v>
      </c>
      <c r="G107" s="202" t="s">
        <v>34</v>
      </c>
      <c r="H107" s="202" t="s">
        <v>23</v>
      </c>
      <c r="I107" s="240" t="s">
        <v>114</v>
      </c>
      <c r="J107" s="240" t="s">
        <v>78</v>
      </c>
      <c r="K107" s="240" t="s">
        <v>48</v>
      </c>
      <c r="L107" s="202"/>
      <c r="M107" s="281"/>
    </row>
    <row r="108" spans="1:13" ht="39.75" customHeight="1">
      <c r="A108" s="247">
        <v>3</v>
      </c>
      <c r="B108" s="238" t="s">
        <v>24</v>
      </c>
      <c r="C108" s="239" t="s">
        <v>1</v>
      </c>
      <c r="D108" s="210">
        <f>E108/1.19</f>
        <v>33613.445378151264</v>
      </c>
      <c r="E108" s="309">
        <v>40000</v>
      </c>
      <c r="F108" s="178" t="s">
        <v>47</v>
      </c>
      <c r="G108" s="202" t="s">
        <v>34</v>
      </c>
      <c r="H108" s="202" t="s">
        <v>23</v>
      </c>
      <c r="I108" s="240" t="s">
        <v>114</v>
      </c>
      <c r="J108" s="240" t="s">
        <v>78</v>
      </c>
      <c r="K108" s="240" t="s">
        <v>48</v>
      </c>
      <c r="L108" s="202"/>
      <c r="M108" s="281"/>
    </row>
    <row r="109" spans="1:13" ht="30" customHeight="1">
      <c r="A109" s="247">
        <v>4</v>
      </c>
      <c r="B109" s="238" t="s">
        <v>16</v>
      </c>
      <c r="C109" s="242" t="s">
        <v>185</v>
      </c>
      <c r="D109" s="210">
        <f>E109/1.19</f>
        <v>8403.361344537816</v>
      </c>
      <c r="E109" s="309">
        <v>10000</v>
      </c>
      <c r="F109" s="178" t="s">
        <v>47</v>
      </c>
      <c r="G109" s="202" t="s">
        <v>34</v>
      </c>
      <c r="H109" s="202" t="s">
        <v>23</v>
      </c>
      <c r="I109" s="240" t="s">
        <v>114</v>
      </c>
      <c r="J109" s="240" t="s">
        <v>78</v>
      </c>
      <c r="K109" s="240" t="s">
        <v>48</v>
      </c>
      <c r="L109" s="202"/>
      <c r="M109" s="281"/>
    </row>
    <row r="110" spans="1:13" ht="47.25" customHeight="1">
      <c r="A110" s="247">
        <v>5</v>
      </c>
      <c r="B110" s="238" t="s">
        <v>485</v>
      </c>
      <c r="C110" s="239" t="s">
        <v>486</v>
      </c>
      <c r="D110" s="210">
        <f>E110/1.19</f>
        <v>37815.12605042017</v>
      </c>
      <c r="E110" s="309">
        <v>45000</v>
      </c>
      <c r="F110" s="178" t="s">
        <v>47</v>
      </c>
      <c r="G110" s="202" t="s">
        <v>34</v>
      </c>
      <c r="H110" s="202" t="s">
        <v>23</v>
      </c>
      <c r="I110" s="240" t="s">
        <v>114</v>
      </c>
      <c r="J110" s="240" t="s">
        <v>78</v>
      </c>
      <c r="K110" s="240" t="s">
        <v>48</v>
      </c>
      <c r="L110" s="202"/>
      <c r="M110" s="281"/>
    </row>
    <row r="111" spans="1:13" ht="60">
      <c r="A111" s="247">
        <v>6</v>
      </c>
      <c r="B111" s="238" t="s">
        <v>99</v>
      </c>
      <c r="C111" s="239" t="s">
        <v>100</v>
      </c>
      <c r="D111" s="210">
        <f>+E111/1.19</f>
        <v>132504.20168067227</v>
      </c>
      <c r="E111" s="309">
        <v>157680</v>
      </c>
      <c r="F111" s="178" t="s">
        <v>47</v>
      </c>
      <c r="G111" s="202" t="s">
        <v>34</v>
      </c>
      <c r="H111" s="202" t="s">
        <v>176</v>
      </c>
      <c r="I111" s="240" t="s">
        <v>114</v>
      </c>
      <c r="J111" s="240" t="s">
        <v>78</v>
      </c>
      <c r="K111" s="240" t="s">
        <v>50</v>
      </c>
      <c r="L111" s="202"/>
      <c r="M111" s="281"/>
    </row>
    <row r="112" spans="1:13" ht="33.75" customHeight="1">
      <c r="A112" s="247">
        <v>7</v>
      </c>
      <c r="B112" s="238" t="s">
        <v>107</v>
      </c>
      <c r="C112" s="239" t="s">
        <v>106</v>
      </c>
      <c r="D112" s="210">
        <f>E112/1.19</f>
        <v>4201.680672268908</v>
      </c>
      <c r="E112" s="309">
        <v>5000</v>
      </c>
      <c r="F112" s="178" t="s">
        <v>47</v>
      </c>
      <c r="G112" s="202" t="s">
        <v>34</v>
      </c>
      <c r="H112" s="202" t="s">
        <v>23</v>
      </c>
      <c r="I112" s="240" t="s">
        <v>114</v>
      </c>
      <c r="J112" s="240" t="s">
        <v>78</v>
      </c>
      <c r="K112" s="240" t="s">
        <v>48</v>
      </c>
      <c r="L112" s="202"/>
      <c r="M112" s="281"/>
    </row>
    <row r="113" spans="1:13" ht="111" customHeight="1">
      <c r="A113" s="247">
        <v>8</v>
      </c>
      <c r="B113" s="238" t="s">
        <v>461</v>
      </c>
      <c r="C113" s="364" t="s">
        <v>462</v>
      </c>
      <c r="D113" s="210">
        <f aca="true" t="shared" si="4" ref="D113:D118">+E113/1.19</f>
        <v>12605.042016806723</v>
      </c>
      <c r="E113" s="309">
        <v>15000</v>
      </c>
      <c r="F113" s="178" t="s">
        <v>47</v>
      </c>
      <c r="G113" s="202" t="s">
        <v>34</v>
      </c>
      <c r="H113" s="202" t="s">
        <v>23</v>
      </c>
      <c r="I113" s="240" t="s">
        <v>114</v>
      </c>
      <c r="J113" s="240" t="s">
        <v>78</v>
      </c>
      <c r="K113" s="240" t="s">
        <v>48</v>
      </c>
      <c r="L113" s="202"/>
      <c r="M113" s="281"/>
    </row>
    <row r="114" spans="1:13" ht="49.5" customHeight="1">
      <c r="A114" s="247">
        <v>9</v>
      </c>
      <c r="B114" s="238" t="s">
        <v>376</v>
      </c>
      <c r="C114" s="239" t="s">
        <v>134</v>
      </c>
      <c r="D114" s="210">
        <f t="shared" si="4"/>
        <v>33613.445378151264</v>
      </c>
      <c r="E114" s="309">
        <v>40000</v>
      </c>
      <c r="F114" s="178" t="s">
        <v>47</v>
      </c>
      <c r="G114" s="202" t="s">
        <v>34</v>
      </c>
      <c r="H114" s="202" t="s">
        <v>23</v>
      </c>
      <c r="I114" s="240" t="s">
        <v>114</v>
      </c>
      <c r="J114" s="240" t="s">
        <v>78</v>
      </c>
      <c r="K114" s="240" t="s">
        <v>48</v>
      </c>
      <c r="L114" s="202"/>
      <c r="M114" s="281"/>
    </row>
    <row r="115" spans="1:13" ht="55.5" customHeight="1">
      <c r="A115" s="247">
        <v>10</v>
      </c>
      <c r="B115" s="238" t="s">
        <v>201</v>
      </c>
      <c r="C115" s="239" t="s">
        <v>202</v>
      </c>
      <c r="D115" s="210">
        <f t="shared" si="4"/>
        <v>6302.5210084033615</v>
      </c>
      <c r="E115" s="309">
        <v>7500</v>
      </c>
      <c r="F115" s="178" t="s">
        <v>47</v>
      </c>
      <c r="G115" s="202" t="s">
        <v>34</v>
      </c>
      <c r="H115" s="202" t="s">
        <v>23</v>
      </c>
      <c r="I115" s="240" t="s">
        <v>114</v>
      </c>
      <c r="J115" s="240" t="s">
        <v>78</v>
      </c>
      <c r="K115" s="240" t="s">
        <v>48</v>
      </c>
      <c r="L115" s="202"/>
      <c r="M115" s="281"/>
    </row>
    <row r="116" spans="1:13" ht="71.25" customHeight="1">
      <c r="A116" s="247">
        <v>11</v>
      </c>
      <c r="B116" s="238" t="s">
        <v>203</v>
      </c>
      <c r="C116" s="239" t="s">
        <v>204</v>
      </c>
      <c r="D116" s="210">
        <f t="shared" si="4"/>
        <v>24369.747899159665</v>
      </c>
      <c r="E116" s="309">
        <v>29000</v>
      </c>
      <c r="F116" s="178" t="s">
        <v>47</v>
      </c>
      <c r="G116" s="202" t="s">
        <v>34</v>
      </c>
      <c r="H116" s="202" t="s">
        <v>23</v>
      </c>
      <c r="I116" s="240" t="s">
        <v>114</v>
      </c>
      <c r="J116" s="240" t="s">
        <v>78</v>
      </c>
      <c r="K116" s="240" t="s">
        <v>48</v>
      </c>
      <c r="L116" s="202"/>
      <c r="M116" s="281"/>
    </row>
    <row r="117" spans="1:13" ht="42.75" customHeight="1">
      <c r="A117" s="247">
        <v>12</v>
      </c>
      <c r="B117" s="238" t="s">
        <v>205</v>
      </c>
      <c r="C117" s="239" t="s">
        <v>206</v>
      </c>
      <c r="D117" s="210">
        <f t="shared" si="4"/>
        <v>1680.6722689075632</v>
      </c>
      <c r="E117" s="309">
        <v>2000</v>
      </c>
      <c r="F117" s="178" t="s">
        <v>47</v>
      </c>
      <c r="G117" s="202" t="s">
        <v>34</v>
      </c>
      <c r="H117" s="202" t="s">
        <v>23</v>
      </c>
      <c r="I117" s="240" t="s">
        <v>114</v>
      </c>
      <c r="J117" s="240" t="s">
        <v>78</v>
      </c>
      <c r="K117" s="240" t="s">
        <v>48</v>
      </c>
      <c r="L117" s="202"/>
      <c r="M117" s="281"/>
    </row>
    <row r="118" spans="1:13" ht="63.75" customHeight="1">
      <c r="A118" s="247">
        <v>13</v>
      </c>
      <c r="B118" s="283" t="s">
        <v>474</v>
      </c>
      <c r="C118" s="239" t="s">
        <v>487</v>
      </c>
      <c r="D118" s="210">
        <f t="shared" si="4"/>
        <v>5252.100840336135</v>
      </c>
      <c r="E118" s="309">
        <v>6250</v>
      </c>
      <c r="F118" s="178" t="s">
        <v>47</v>
      </c>
      <c r="G118" s="202" t="s">
        <v>34</v>
      </c>
      <c r="H118" s="202" t="s">
        <v>23</v>
      </c>
      <c r="I118" s="240" t="s">
        <v>114</v>
      </c>
      <c r="J118" s="240" t="s">
        <v>78</v>
      </c>
      <c r="K118" s="240" t="s">
        <v>48</v>
      </c>
      <c r="L118" s="202"/>
      <c r="M118" s="281"/>
    </row>
    <row r="119" spans="1:13" ht="78.75" customHeight="1">
      <c r="A119" s="247">
        <v>14</v>
      </c>
      <c r="B119" s="283" t="s">
        <v>207</v>
      </c>
      <c r="C119" s="185" t="s">
        <v>208</v>
      </c>
      <c r="D119" s="311">
        <f aca="true" t="shared" si="5" ref="D119:D127">E119/1.19</f>
        <v>5042.01680672269</v>
      </c>
      <c r="E119" s="311">
        <v>6000</v>
      </c>
      <c r="F119" s="178" t="s">
        <v>47</v>
      </c>
      <c r="G119" s="202" t="s">
        <v>34</v>
      </c>
      <c r="H119" s="202" t="s">
        <v>23</v>
      </c>
      <c r="I119" s="240" t="s">
        <v>114</v>
      </c>
      <c r="J119" s="240" t="s">
        <v>78</v>
      </c>
      <c r="K119" s="240" t="s">
        <v>48</v>
      </c>
      <c r="L119" s="202"/>
      <c r="M119" s="281"/>
    </row>
    <row r="120" spans="1:13" ht="51.75" customHeight="1">
      <c r="A120" s="247">
        <v>15</v>
      </c>
      <c r="B120" s="283" t="s">
        <v>210</v>
      </c>
      <c r="C120" s="185" t="s">
        <v>209</v>
      </c>
      <c r="D120" s="311">
        <f t="shared" si="5"/>
        <v>42016.80672268908</v>
      </c>
      <c r="E120" s="311">
        <v>50000</v>
      </c>
      <c r="F120" s="178" t="s">
        <v>47</v>
      </c>
      <c r="G120" s="202" t="s">
        <v>34</v>
      </c>
      <c r="H120" s="202" t="s">
        <v>23</v>
      </c>
      <c r="I120" s="240" t="s">
        <v>114</v>
      </c>
      <c r="J120" s="240" t="s">
        <v>78</v>
      </c>
      <c r="K120" s="240" t="s">
        <v>48</v>
      </c>
      <c r="L120" s="202"/>
      <c r="M120" s="281"/>
    </row>
    <row r="121" spans="1:13" ht="46.5" customHeight="1">
      <c r="A121" s="247">
        <v>16</v>
      </c>
      <c r="B121" s="283" t="s">
        <v>212</v>
      </c>
      <c r="C121" s="286" t="s">
        <v>213</v>
      </c>
      <c r="D121" s="311">
        <f t="shared" si="5"/>
        <v>8403.361344537816</v>
      </c>
      <c r="E121" s="314">
        <v>10000</v>
      </c>
      <c r="F121" s="178" t="s">
        <v>47</v>
      </c>
      <c r="G121" s="202" t="s">
        <v>34</v>
      </c>
      <c r="H121" s="202" t="s">
        <v>23</v>
      </c>
      <c r="I121" s="240" t="s">
        <v>114</v>
      </c>
      <c r="J121" s="240" t="s">
        <v>78</v>
      </c>
      <c r="K121" s="240" t="s">
        <v>48</v>
      </c>
      <c r="L121" s="202"/>
      <c r="M121" s="281"/>
    </row>
    <row r="122" spans="1:13" ht="46.5" customHeight="1">
      <c r="A122" s="247">
        <v>17</v>
      </c>
      <c r="B122" s="283" t="s">
        <v>535</v>
      </c>
      <c r="C122" s="286" t="s">
        <v>214</v>
      </c>
      <c r="D122" s="311">
        <f t="shared" si="5"/>
        <v>131.9327731092437</v>
      </c>
      <c r="E122" s="314">
        <v>157</v>
      </c>
      <c r="F122" s="178" t="s">
        <v>47</v>
      </c>
      <c r="G122" s="202" t="s">
        <v>34</v>
      </c>
      <c r="H122" s="202" t="s">
        <v>23</v>
      </c>
      <c r="I122" s="240" t="s">
        <v>114</v>
      </c>
      <c r="J122" s="240" t="s">
        <v>78</v>
      </c>
      <c r="K122" s="240" t="s">
        <v>48</v>
      </c>
      <c r="L122" s="202"/>
      <c r="M122" s="281"/>
    </row>
    <row r="123" spans="1:13" ht="46.5" customHeight="1">
      <c r="A123" s="247">
        <v>18</v>
      </c>
      <c r="B123" s="293" t="s">
        <v>215</v>
      </c>
      <c r="C123" s="294" t="s">
        <v>216</v>
      </c>
      <c r="D123" s="311">
        <f t="shared" si="5"/>
        <v>1080</v>
      </c>
      <c r="E123" s="311">
        <v>1285.2</v>
      </c>
      <c r="F123" s="178" t="s">
        <v>47</v>
      </c>
      <c r="G123" s="202" t="s">
        <v>34</v>
      </c>
      <c r="H123" s="202" t="s">
        <v>23</v>
      </c>
      <c r="I123" s="240" t="s">
        <v>114</v>
      </c>
      <c r="J123" s="240" t="s">
        <v>78</v>
      </c>
      <c r="K123" s="240" t="s">
        <v>48</v>
      </c>
      <c r="L123" s="202"/>
      <c r="M123" s="281"/>
    </row>
    <row r="124" spans="1:13" ht="46.5" customHeight="1">
      <c r="A124" s="247">
        <v>19</v>
      </c>
      <c r="B124" s="283" t="s">
        <v>217</v>
      </c>
      <c r="C124" s="286" t="s">
        <v>218</v>
      </c>
      <c r="D124" s="311">
        <f t="shared" si="5"/>
        <v>33613.445378151264</v>
      </c>
      <c r="E124" s="314">
        <v>40000</v>
      </c>
      <c r="F124" s="178" t="s">
        <v>47</v>
      </c>
      <c r="G124" s="202" t="s">
        <v>34</v>
      </c>
      <c r="H124" s="202" t="s">
        <v>23</v>
      </c>
      <c r="I124" s="240" t="s">
        <v>114</v>
      </c>
      <c r="J124" s="240" t="s">
        <v>78</v>
      </c>
      <c r="K124" s="240" t="s">
        <v>48</v>
      </c>
      <c r="L124" s="202"/>
      <c r="M124" s="281"/>
    </row>
    <row r="125" spans="1:13" ht="47.25" customHeight="1">
      <c r="A125" s="247">
        <v>20</v>
      </c>
      <c r="B125" s="293" t="s">
        <v>219</v>
      </c>
      <c r="C125" s="286" t="s">
        <v>220</v>
      </c>
      <c r="D125" s="311">
        <f t="shared" si="5"/>
        <v>4201.680672268908</v>
      </c>
      <c r="E125" s="311">
        <v>5000</v>
      </c>
      <c r="F125" s="178" t="s">
        <v>47</v>
      </c>
      <c r="G125" s="202" t="s">
        <v>34</v>
      </c>
      <c r="H125" s="202" t="s">
        <v>23</v>
      </c>
      <c r="I125" s="240" t="s">
        <v>114</v>
      </c>
      <c r="J125" s="240" t="s">
        <v>78</v>
      </c>
      <c r="K125" s="240" t="s">
        <v>48</v>
      </c>
      <c r="L125" s="202"/>
      <c r="M125" s="281"/>
    </row>
    <row r="126" spans="1:13" ht="46.5" customHeight="1">
      <c r="A126" s="247">
        <v>21</v>
      </c>
      <c r="B126" s="283" t="s">
        <v>221</v>
      </c>
      <c r="C126" s="286" t="s">
        <v>222</v>
      </c>
      <c r="D126" s="311">
        <f t="shared" si="5"/>
        <v>5042.01680672269</v>
      </c>
      <c r="E126" s="314">
        <v>6000</v>
      </c>
      <c r="F126" s="178" t="s">
        <v>47</v>
      </c>
      <c r="G126" s="202" t="s">
        <v>34</v>
      </c>
      <c r="H126" s="202" t="s">
        <v>23</v>
      </c>
      <c r="I126" s="240" t="s">
        <v>114</v>
      </c>
      <c r="J126" s="240" t="s">
        <v>78</v>
      </c>
      <c r="K126" s="240" t="s">
        <v>48</v>
      </c>
      <c r="L126" s="202"/>
      <c r="M126" s="281"/>
    </row>
    <row r="127" spans="1:13" ht="39.75" customHeight="1">
      <c r="A127" s="247">
        <v>22</v>
      </c>
      <c r="B127" s="283" t="s">
        <v>476</v>
      </c>
      <c r="C127" s="286" t="s">
        <v>477</v>
      </c>
      <c r="D127" s="311">
        <f t="shared" si="5"/>
        <v>5</v>
      </c>
      <c r="E127" s="314">
        <v>5.95</v>
      </c>
      <c r="F127" s="178" t="s">
        <v>47</v>
      </c>
      <c r="G127" s="202" t="s">
        <v>34</v>
      </c>
      <c r="H127" s="202" t="s">
        <v>23</v>
      </c>
      <c r="I127" s="240" t="s">
        <v>422</v>
      </c>
      <c r="J127" s="240" t="s">
        <v>153</v>
      </c>
      <c r="K127" s="240" t="s">
        <v>48</v>
      </c>
      <c r="L127" s="202"/>
      <c r="M127" s="281"/>
    </row>
    <row r="128" spans="1:13" ht="111" customHeight="1">
      <c r="A128" s="247">
        <v>23</v>
      </c>
      <c r="B128" s="383" t="s">
        <v>525</v>
      </c>
      <c r="C128" s="294" t="s">
        <v>216</v>
      </c>
      <c r="D128" s="311">
        <f>E128/1.19</f>
        <v>64.70588235294117</v>
      </c>
      <c r="E128" s="314">
        <v>77</v>
      </c>
      <c r="F128" s="178" t="s">
        <v>47</v>
      </c>
      <c r="G128" s="202" t="s">
        <v>34</v>
      </c>
      <c r="H128" s="202" t="s">
        <v>23</v>
      </c>
      <c r="I128" s="240" t="s">
        <v>511</v>
      </c>
      <c r="J128" s="240" t="s">
        <v>511</v>
      </c>
      <c r="K128" s="240" t="s">
        <v>50</v>
      </c>
      <c r="L128" s="202"/>
      <c r="M128" s="281"/>
    </row>
    <row r="129" spans="1:13" ht="21" customHeight="1">
      <c r="A129" s="243"/>
      <c r="B129" s="91" t="s">
        <v>55</v>
      </c>
      <c r="C129" s="99"/>
      <c r="D129" s="90">
        <f>SUM(D106:D128)</f>
        <v>551222.8151260505</v>
      </c>
      <c r="E129" s="90">
        <f>SUM(E106:E128)</f>
        <v>655955.1499999999</v>
      </c>
      <c r="F129" s="245"/>
      <c r="G129" s="243"/>
      <c r="H129" s="246"/>
      <c r="I129" s="246"/>
      <c r="J129" s="260"/>
      <c r="K129" s="246"/>
      <c r="L129" s="251"/>
      <c r="M129" s="281"/>
    </row>
    <row r="130" spans="1:13" ht="51" customHeight="1">
      <c r="A130" s="247">
        <v>1</v>
      </c>
      <c r="B130" s="256" t="s">
        <v>380</v>
      </c>
      <c r="C130" s="239" t="s">
        <v>131</v>
      </c>
      <c r="D130" s="309">
        <f>+E130/1.19</f>
        <v>9990</v>
      </c>
      <c r="E130" s="317">
        <v>11888.1</v>
      </c>
      <c r="F130" s="178" t="s">
        <v>47</v>
      </c>
      <c r="G130" s="202">
        <v>20.12</v>
      </c>
      <c r="H130" s="202" t="s">
        <v>23</v>
      </c>
      <c r="I130" s="240" t="s">
        <v>114</v>
      </c>
      <c r="J130" s="240" t="s">
        <v>78</v>
      </c>
      <c r="K130" s="240" t="s">
        <v>48</v>
      </c>
      <c r="L130" s="202"/>
      <c r="M130" s="281"/>
    </row>
    <row r="131" spans="1:13" ht="51" customHeight="1">
      <c r="A131" s="247">
        <v>2</v>
      </c>
      <c r="B131" s="354" t="s">
        <v>255</v>
      </c>
      <c r="C131" s="289" t="s">
        <v>256</v>
      </c>
      <c r="D131" s="316">
        <f>+E131/1.19</f>
        <v>96094.52941176471</v>
      </c>
      <c r="E131" s="309">
        <v>114352.49</v>
      </c>
      <c r="F131" s="178" t="s">
        <v>47</v>
      </c>
      <c r="G131" s="252" t="s">
        <v>257</v>
      </c>
      <c r="H131" s="202" t="s">
        <v>64</v>
      </c>
      <c r="I131" s="240" t="s">
        <v>114</v>
      </c>
      <c r="J131" s="240" t="s">
        <v>78</v>
      </c>
      <c r="K131" s="240" t="s">
        <v>50</v>
      </c>
      <c r="L131" s="253"/>
      <c r="M131" s="281"/>
    </row>
    <row r="132" spans="1:13" ht="51" customHeight="1">
      <c r="A132" s="247">
        <v>3</v>
      </c>
      <c r="B132" s="354" t="s">
        <v>393</v>
      </c>
      <c r="C132" s="289" t="s">
        <v>394</v>
      </c>
      <c r="D132" s="316">
        <f>+E132/1.19</f>
        <v>1200</v>
      </c>
      <c r="E132" s="309">
        <v>1428</v>
      </c>
      <c r="F132" s="178" t="s">
        <v>47</v>
      </c>
      <c r="G132" s="252" t="s">
        <v>257</v>
      </c>
      <c r="H132" s="202" t="s">
        <v>23</v>
      </c>
      <c r="I132" s="240" t="s">
        <v>334</v>
      </c>
      <c r="J132" s="240" t="s">
        <v>78</v>
      </c>
      <c r="K132" s="240" t="s">
        <v>50</v>
      </c>
      <c r="L132" s="253"/>
      <c r="M132" s="281"/>
    </row>
    <row r="133" spans="1:13" ht="51" customHeight="1">
      <c r="A133" s="247">
        <v>4</v>
      </c>
      <c r="B133" s="354" t="s">
        <v>490</v>
      </c>
      <c r="C133" s="289" t="s">
        <v>491</v>
      </c>
      <c r="D133" s="316">
        <f>+E133/1.19</f>
        <v>1500</v>
      </c>
      <c r="E133" s="309">
        <v>1785</v>
      </c>
      <c r="F133" s="178" t="s">
        <v>47</v>
      </c>
      <c r="G133" s="252" t="s">
        <v>257</v>
      </c>
      <c r="H133" s="202" t="s">
        <v>23</v>
      </c>
      <c r="I133" s="240" t="s">
        <v>422</v>
      </c>
      <c r="J133" s="240" t="s">
        <v>153</v>
      </c>
      <c r="K133" s="240" t="s">
        <v>50</v>
      </c>
      <c r="L133" s="253"/>
      <c r="M133" s="281"/>
    </row>
    <row r="134" spans="1:13" ht="24.75" customHeight="1">
      <c r="A134" s="243"/>
      <c r="B134" s="91" t="s">
        <v>110</v>
      </c>
      <c r="C134" s="100"/>
      <c r="D134" s="90">
        <f>SUM(D130:D133)</f>
        <v>108784.52941176471</v>
      </c>
      <c r="E134" s="382">
        <f>SUM(E130:E133)</f>
        <v>129453.59000000001</v>
      </c>
      <c r="F134" s="245"/>
      <c r="G134" s="243"/>
      <c r="H134" s="243"/>
      <c r="I134" s="246"/>
      <c r="J134" s="246"/>
      <c r="K134" s="246"/>
      <c r="L134" s="243"/>
      <c r="M134" s="281"/>
    </row>
    <row r="135" spans="1:13" ht="33" customHeight="1">
      <c r="A135" s="247">
        <v>1</v>
      </c>
      <c r="B135" s="241" t="s">
        <v>70</v>
      </c>
      <c r="C135" s="239" t="s">
        <v>69</v>
      </c>
      <c r="D135" s="210">
        <f>E135/1.19</f>
        <v>21008.40336134454</v>
      </c>
      <c r="E135" s="309">
        <v>25000</v>
      </c>
      <c r="F135" s="178" t="s">
        <v>47</v>
      </c>
      <c r="G135" s="202">
        <v>20.13</v>
      </c>
      <c r="H135" s="202" t="s">
        <v>23</v>
      </c>
      <c r="I135" s="240" t="s">
        <v>114</v>
      </c>
      <c r="J135" s="240" t="s">
        <v>78</v>
      </c>
      <c r="K135" s="240" t="s">
        <v>50</v>
      </c>
      <c r="L135" s="202"/>
      <c r="M135" s="281"/>
    </row>
    <row r="136" spans="1:13" ht="21" customHeight="1">
      <c r="A136" s="243"/>
      <c r="B136" s="91" t="s">
        <v>71</v>
      </c>
      <c r="C136" s="91"/>
      <c r="D136" s="89">
        <f>E136/1.19</f>
        <v>21008.40336134454</v>
      </c>
      <c r="E136" s="90">
        <f>SUM(E135)</f>
        <v>25000</v>
      </c>
      <c r="F136" s="245"/>
      <c r="G136" s="243"/>
      <c r="H136" s="243"/>
      <c r="I136" s="246"/>
      <c r="J136" s="246"/>
      <c r="K136" s="246"/>
      <c r="L136" s="243"/>
      <c r="M136" s="281"/>
    </row>
    <row r="137" spans="1:13" ht="31.5" customHeight="1">
      <c r="A137" s="247">
        <v>1</v>
      </c>
      <c r="B137" s="241" t="s">
        <v>75</v>
      </c>
      <c r="C137" s="239" t="s">
        <v>8</v>
      </c>
      <c r="D137" s="210">
        <f>E137/1.19</f>
        <v>25210.084033613446</v>
      </c>
      <c r="E137" s="309">
        <v>30000</v>
      </c>
      <c r="F137" s="178" t="s">
        <v>47</v>
      </c>
      <c r="G137" s="202">
        <v>20.14</v>
      </c>
      <c r="H137" s="202" t="s">
        <v>23</v>
      </c>
      <c r="I137" s="240" t="s">
        <v>114</v>
      </c>
      <c r="J137" s="240" t="s">
        <v>78</v>
      </c>
      <c r="K137" s="240" t="s">
        <v>48</v>
      </c>
      <c r="L137" s="202"/>
      <c r="M137" s="281"/>
    </row>
    <row r="138" spans="1:13" ht="21.75" customHeight="1">
      <c r="A138" s="243"/>
      <c r="B138" s="91" t="s">
        <v>76</v>
      </c>
      <c r="C138" s="91"/>
      <c r="D138" s="89">
        <f>SUM(D137)</f>
        <v>25210.084033613446</v>
      </c>
      <c r="E138" s="90">
        <f>SUM(E137)</f>
        <v>30000</v>
      </c>
      <c r="F138" s="245"/>
      <c r="G138" s="243"/>
      <c r="H138" s="243"/>
      <c r="I138" s="246"/>
      <c r="J138" s="246"/>
      <c r="K138" s="246"/>
      <c r="L138" s="243"/>
      <c r="M138" s="281"/>
    </row>
    <row r="139" spans="1:13" ht="38.25" customHeight="1">
      <c r="A139" s="247">
        <v>1</v>
      </c>
      <c r="B139" s="236" t="s">
        <v>36</v>
      </c>
      <c r="C139" s="239" t="s">
        <v>11</v>
      </c>
      <c r="D139" s="210">
        <f>E139/1.19</f>
        <v>33613.445378151264</v>
      </c>
      <c r="E139" s="309">
        <v>40000</v>
      </c>
      <c r="F139" s="178" t="s">
        <v>47</v>
      </c>
      <c r="G139" s="202" t="s">
        <v>29</v>
      </c>
      <c r="H139" s="202" t="s">
        <v>23</v>
      </c>
      <c r="I139" s="240" t="s">
        <v>114</v>
      </c>
      <c r="J139" s="240" t="s">
        <v>78</v>
      </c>
      <c r="K139" s="240" t="s">
        <v>48</v>
      </c>
      <c r="L139" s="202"/>
      <c r="M139" s="281"/>
    </row>
    <row r="140" spans="1:13" ht="33.75" customHeight="1">
      <c r="A140" s="247">
        <v>2</v>
      </c>
      <c r="B140" s="236" t="s">
        <v>41</v>
      </c>
      <c r="C140" s="239" t="s">
        <v>7</v>
      </c>
      <c r="D140" s="210">
        <f>E140/1.19</f>
        <v>33613.445378151264</v>
      </c>
      <c r="E140" s="309">
        <v>40000</v>
      </c>
      <c r="F140" s="178" t="s">
        <v>47</v>
      </c>
      <c r="G140" s="202" t="s">
        <v>29</v>
      </c>
      <c r="H140" s="202" t="s">
        <v>23</v>
      </c>
      <c r="I140" s="240" t="s">
        <v>114</v>
      </c>
      <c r="J140" s="240" t="s">
        <v>78</v>
      </c>
      <c r="K140" s="240" t="s">
        <v>48</v>
      </c>
      <c r="L140" s="202"/>
      <c r="M140" s="281"/>
    </row>
    <row r="141" spans="1:13" ht="23.25" customHeight="1">
      <c r="A141" s="243"/>
      <c r="B141" s="91" t="s">
        <v>54</v>
      </c>
      <c r="C141" s="91"/>
      <c r="D141" s="90">
        <f>SUM(D139:D140)</f>
        <v>67226.89075630253</v>
      </c>
      <c r="E141" s="90">
        <f>SUM(E139:E140)</f>
        <v>80000</v>
      </c>
      <c r="F141" s="245"/>
      <c r="G141" s="243"/>
      <c r="H141" s="243"/>
      <c r="I141" s="246"/>
      <c r="J141" s="246"/>
      <c r="K141" s="246"/>
      <c r="L141" s="243"/>
      <c r="M141" s="281"/>
    </row>
    <row r="142" spans="1:13" ht="60">
      <c r="A142" s="247">
        <v>1</v>
      </c>
      <c r="B142" s="241" t="s">
        <v>377</v>
      </c>
      <c r="C142" s="239" t="s">
        <v>72</v>
      </c>
      <c r="D142" s="210">
        <f>E142/1.19</f>
        <v>973237.2016806724</v>
      </c>
      <c r="E142" s="309">
        <v>1158152.27</v>
      </c>
      <c r="F142" s="178" t="s">
        <v>47</v>
      </c>
      <c r="G142" s="202" t="s">
        <v>73</v>
      </c>
      <c r="H142" s="202" t="s">
        <v>64</v>
      </c>
      <c r="I142" s="240" t="s">
        <v>114</v>
      </c>
      <c r="J142" s="240" t="s">
        <v>78</v>
      </c>
      <c r="K142" s="240" t="s">
        <v>50</v>
      </c>
      <c r="L142" s="202"/>
      <c r="M142" s="281"/>
    </row>
    <row r="143" spans="1:13" ht="60">
      <c r="A143" s="247">
        <v>2</v>
      </c>
      <c r="B143" s="241" t="s">
        <v>378</v>
      </c>
      <c r="C143" s="239" t="s">
        <v>72</v>
      </c>
      <c r="D143" s="210">
        <f>E143/1.19</f>
        <v>117462.01680672269</v>
      </c>
      <c r="E143" s="309">
        <v>139779.8</v>
      </c>
      <c r="F143" s="178" t="s">
        <v>47</v>
      </c>
      <c r="G143" s="202" t="s">
        <v>73</v>
      </c>
      <c r="H143" s="202" t="s">
        <v>120</v>
      </c>
      <c r="I143" s="240" t="s">
        <v>114</v>
      </c>
      <c r="J143" s="240" t="s">
        <v>78</v>
      </c>
      <c r="K143" s="240" t="s">
        <v>50</v>
      </c>
      <c r="L143" s="202"/>
      <c r="M143" s="281"/>
    </row>
    <row r="144" spans="1:13" ht="22.5" customHeight="1">
      <c r="A144" s="243"/>
      <c r="B144" s="91" t="s">
        <v>74</v>
      </c>
      <c r="C144" s="91"/>
      <c r="D144" s="90">
        <f>SUM(D142:D143)</f>
        <v>1090699.218487395</v>
      </c>
      <c r="E144" s="90">
        <f>SUM(E142:E143)</f>
        <v>1297932.07</v>
      </c>
      <c r="F144" s="245"/>
      <c r="G144" s="243"/>
      <c r="H144" s="243"/>
      <c r="I144" s="246"/>
      <c r="J144" s="246"/>
      <c r="K144" s="246"/>
      <c r="L144" s="243"/>
      <c r="M144" s="281"/>
    </row>
    <row r="145" spans="1:13" ht="40.5" customHeight="1">
      <c r="A145" s="247">
        <v>1</v>
      </c>
      <c r="B145" s="236" t="s">
        <v>353</v>
      </c>
      <c r="C145" s="239" t="s">
        <v>13</v>
      </c>
      <c r="D145" s="210">
        <f aca="true" t="shared" si="6" ref="D145:D154">E145/1.19</f>
        <v>35000</v>
      </c>
      <c r="E145" s="309">
        <v>41650</v>
      </c>
      <c r="F145" s="178" t="s">
        <v>47</v>
      </c>
      <c r="G145" s="202" t="s">
        <v>28</v>
      </c>
      <c r="H145" s="202" t="s">
        <v>23</v>
      </c>
      <c r="I145" s="240" t="s">
        <v>114</v>
      </c>
      <c r="J145" s="240" t="s">
        <v>78</v>
      </c>
      <c r="K145" s="240" t="s">
        <v>50</v>
      </c>
      <c r="L145" s="202"/>
      <c r="M145" s="281"/>
    </row>
    <row r="146" spans="1:13" ht="53.25" customHeight="1">
      <c r="A146" s="247">
        <v>2</v>
      </c>
      <c r="B146" s="236" t="s">
        <v>37</v>
      </c>
      <c r="C146" s="239" t="s">
        <v>38</v>
      </c>
      <c r="D146" s="210">
        <f t="shared" si="6"/>
        <v>129411.76470588236</v>
      </c>
      <c r="E146" s="309">
        <v>154000</v>
      </c>
      <c r="F146" s="178" t="s">
        <v>47</v>
      </c>
      <c r="G146" s="202" t="s">
        <v>28</v>
      </c>
      <c r="H146" s="202" t="s">
        <v>23</v>
      </c>
      <c r="I146" s="240" t="s">
        <v>114</v>
      </c>
      <c r="J146" s="240" t="s">
        <v>78</v>
      </c>
      <c r="K146" s="240" t="s">
        <v>48</v>
      </c>
      <c r="L146" s="202"/>
      <c r="M146" s="281"/>
    </row>
    <row r="147" spans="1:13" ht="55.5" customHeight="1">
      <c r="A147" s="398">
        <v>3</v>
      </c>
      <c r="B147" s="256" t="s">
        <v>424</v>
      </c>
      <c r="C147" s="239" t="s">
        <v>12</v>
      </c>
      <c r="D147" s="210">
        <f t="shared" si="6"/>
        <v>37983.19327731093</v>
      </c>
      <c r="E147" s="309">
        <v>45200</v>
      </c>
      <c r="F147" s="178" t="s">
        <v>47</v>
      </c>
      <c r="G147" s="202" t="s">
        <v>28</v>
      </c>
      <c r="H147" s="202" t="s">
        <v>64</v>
      </c>
      <c r="I147" s="240" t="s">
        <v>114</v>
      </c>
      <c r="J147" s="240" t="s">
        <v>78</v>
      </c>
      <c r="K147" s="240" t="s">
        <v>50</v>
      </c>
      <c r="L147" s="202"/>
      <c r="M147" s="281"/>
    </row>
    <row r="148" spans="1:13" ht="48" customHeight="1">
      <c r="A148" s="399"/>
      <c r="B148" s="359" t="s">
        <v>427</v>
      </c>
      <c r="C148" s="360" t="s">
        <v>12</v>
      </c>
      <c r="D148" s="361">
        <f t="shared" si="6"/>
        <v>1175002.5042016807</v>
      </c>
      <c r="E148" s="362">
        <v>1398252.98</v>
      </c>
      <c r="F148" s="176" t="s">
        <v>47</v>
      </c>
      <c r="G148" s="204" t="s">
        <v>28</v>
      </c>
      <c r="H148" s="204" t="s">
        <v>64</v>
      </c>
      <c r="I148" s="225" t="s">
        <v>426</v>
      </c>
      <c r="J148" s="225" t="s">
        <v>78</v>
      </c>
      <c r="K148" s="225" t="s">
        <v>50</v>
      </c>
      <c r="L148" s="202"/>
      <c r="M148" s="281"/>
    </row>
    <row r="149" spans="1:13" ht="48.75" customHeight="1">
      <c r="A149" s="400"/>
      <c r="B149" s="282" t="s">
        <v>425</v>
      </c>
      <c r="C149" s="242" t="s">
        <v>12</v>
      </c>
      <c r="D149" s="210">
        <f t="shared" si="6"/>
        <v>312000</v>
      </c>
      <c r="E149" s="309">
        <v>371280</v>
      </c>
      <c r="F149" s="178" t="s">
        <v>47</v>
      </c>
      <c r="G149" s="202" t="s">
        <v>28</v>
      </c>
      <c r="H149" s="202" t="s">
        <v>64</v>
      </c>
      <c r="I149" s="240" t="s">
        <v>114</v>
      </c>
      <c r="J149" s="240" t="s">
        <v>78</v>
      </c>
      <c r="K149" s="240" t="s">
        <v>50</v>
      </c>
      <c r="L149" s="202"/>
      <c r="M149" s="281"/>
    </row>
    <row r="150" spans="1:13" ht="36" customHeight="1">
      <c r="A150" s="247">
        <v>4</v>
      </c>
      <c r="B150" s="353" t="s">
        <v>448</v>
      </c>
      <c r="C150" s="239" t="s">
        <v>119</v>
      </c>
      <c r="D150" s="210">
        <f t="shared" si="6"/>
        <v>55500</v>
      </c>
      <c r="E150" s="309">
        <v>66045</v>
      </c>
      <c r="F150" s="178" t="s">
        <v>47</v>
      </c>
      <c r="G150" s="202" t="s">
        <v>28</v>
      </c>
      <c r="H150" s="202" t="s">
        <v>23</v>
      </c>
      <c r="I150" s="240" t="s">
        <v>114</v>
      </c>
      <c r="J150" s="240" t="s">
        <v>78</v>
      </c>
      <c r="K150" s="240" t="s">
        <v>48</v>
      </c>
      <c r="L150" s="202"/>
      <c r="M150" s="281"/>
    </row>
    <row r="151" spans="1:13" ht="45">
      <c r="A151" s="247">
        <v>5</v>
      </c>
      <c r="B151" s="353" t="s">
        <v>124</v>
      </c>
      <c r="C151" s="239" t="s">
        <v>123</v>
      </c>
      <c r="D151" s="210">
        <f t="shared" si="6"/>
        <v>1680.6722689075632</v>
      </c>
      <c r="E151" s="313">
        <v>2000</v>
      </c>
      <c r="F151" s="178" t="s">
        <v>47</v>
      </c>
      <c r="G151" s="202" t="s">
        <v>28</v>
      </c>
      <c r="H151" s="202" t="s">
        <v>23</v>
      </c>
      <c r="I151" s="240" t="s">
        <v>114</v>
      </c>
      <c r="J151" s="240" t="s">
        <v>78</v>
      </c>
      <c r="K151" s="240" t="s">
        <v>48</v>
      </c>
      <c r="L151" s="202"/>
      <c r="M151" s="281"/>
    </row>
    <row r="152" spans="1:13" ht="30">
      <c r="A152" s="247">
        <v>6</v>
      </c>
      <c r="B152" s="353" t="s">
        <v>126</v>
      </c>
      <c r="C152" s="239" t="s">
        <v>127</v>
      </c>
      <c r="D152" s="210">
        <f t="shared" si="6"/>
        <v>4201.680672268908</v>
      </c>
      <c r="E152" s="313">
        <v>5000</v>
      </c>
      <c r="F152" s="178" t="s">
        <v>47</v>
      </c>
      <c r="G152" s="202" t="s">
        <v>28</v>
      </c>
      <c r="H152" s="202" t="s">
        <v>23</v>
      </c>
      <c r="I152" s="240" t="s">
        <v>114</v>
      </c>
      <c r="J152" s="240" t="s">
        <v>78</v>
      </c>
      <c r="K152" s="240" t="s">
        <v>48</v>
      </c>
      <c r="L152" s="202"/>
      <c r="M152" s="281"/>
    </row>
    <row r="153" spans="1:13" ht="33.75" customHeight="1">
      <c r="A153" s="247">
        <v>7</v>
      </c>
      <c r="B153" s="353" t="s">
        <v>103</v>
      </c>
      <c r="C153" s="239" t="s">
        <v>102</v>
      </c>
      <c r="D153" s="210">
        <f t="shared" si="6"/>
        <v>130000</v>
      </c>
      <c r="E153" s="313">
        <v>154700</v>
      </c>
      <c r="F153" s="236" t="s">
        <v>47</v>
      </c>
      <c r="G153" s="252" t="s">
        <v>28</v>
      </c>
      <c r="H153" s="202" t="s">
        <v>23</v>
      </c>
      <c r="I153" s="240" t="s">
        <v>114</v>
      </c>
      <c r="J153" s="252" t="s">
        <v>78</v>
      </c>
      <c r="K153" s="240" t="s">
        <v>48</v>
      </c>
      <c r="L153" s="202"/>
      <c r="M153" s="281"/>
    </row>
    <row r="154" spans="1:13" ht="52.5" customHeight="1">
      <c r="A154" s="247">
        <v>8</v>
      </c>
      <c r="B154" s="283" t="s">
        <v>211</v>
      </c>
      <c r="C154" s="285" t="s">
        <v>492</v>
      </c>
      <c r="D154" s="311">
        <f t="shared" si="6"/>
        <v>64537.815126050424</v>
      </c>
      <c r="E154" s="311">
        <v>76800</v>
      </c>
      <c r="F154" s="236" t="s">
        <v>47</v>
      </c>
      <c r="G154" s="252" t="s">
        <v>28</v>
      </c>
      <c r="H154" s="202" t="s">
        <v>23</v>
      </c>
      <c r="I154" s="240" t="s">
        <v>114</v>
      </c>
      <c r="J154" s="252" t="s">
        <v>78</v>
      </c>
      <c r="K154" s="240" t="s">
        <v>48</v>
      </c>
      <c r="L154" s="202"/>
      <c r="M154" s="281"/>
    </row>
    <row r="155" spans="1:13" ht="65.25" customHeight="1">
      <c r="A155" s="247">
        <v>9</v>
      </c>
      <c r="B155" s="283" t="s">
        <v>449</v>
      </c>
      <c r="C155" s="96" t="s">
        <v>152</v>
      </c>
      <c r="D155" s="310">
        <f aca="true" t="shared" si="7" ref="D155:D161">E155/1.19</f>
        <v>109243.6974789916</v>
      </c>
      <c r="E155" s="312">
        <v>130000</v>
      </c>
      <c r="F155" s="265" t="s">
        <v>47</v>
      </c>
      <c r="G155" s="252" t="s">
        <v>28</v>
      </c>
      <c r="H155" s="266" t="s">
        <v>23</v>
      </c>
      <c r="I155" s="267" t="s">
        <v>153</v>
      </c>
      <c r="J155" s="268" t="s">
        <v>78</v>
      </c>
      <c r="K155" s="240" t="s">
        <v>48</v>
      </c>
      <c r="L155" s="266"/>
      <c r="M155" s="281"/>
    </row>
    <row r="156" spans="1:13" ht="30">
      <c r="A156" s="247">
        <v>10</v>
      </c>
      <c r="B156" s="283" t="s">
        <v>505</v>
      </c>
      <c r="C156" s="286" t="s">
        <v>156</v>
      </c>
      <c r="D156" s="311">
        <f t="shared" si="7"/>
        <v>2521.008403361345</v>
      </c>
      <c r="E156" s="385">
        <v>3000</v>
      </c>
      <c r="F156" s="265" t="s">
        <v>47</v>
      </c>
      <c r="G156" s="252" t="s">
        <v>28</v>
      </c>
      <c r="H156" s="266" t="s">
        <v>23</v>
      </c>
      <c r="I156" s="267" t="s">
        <v>153</v>
      </c>
      <c r="J156" s="268" t="s">
        <v>78</v>
      </c>
      <c r="K156" s="240" t="s">
        <v>48</v>
      </c>
      <c r="L156" s="236"/>
      <c r="M156" s="281"/>
    </row>
    <row r="157" spans="1:13" ht="30">
      <c r="A157" s="247">
        <v>11</v>
      </c>
      <c r="B157" s="283" t="s">
        <v>229</v>
      </c>
      <c r="C157" s="96" t="s">
        <v>230</v>
      </c>
      <c r="D157" s="310">
        <f t="shared" si="7"/>
        <v>84033.61344537816</v>
      </c>
      <c r="E157" s="311">
        <v>100000</v>
      </c>
      <c r="F157" s="265" t="s">
        <v>47</v>
      </c>
      <c r="G157" s="252" t="s">
        <v>28</v>
      </c>
      <c r="H157" s="266" t="s">
        <v>23</v>
      </c>
      <c r="I157" s="267" t="s">
        <v>153</v>
      </c>
      <c r="J157" s="268" t="s">
        <v>78</v>
      </c>
      <c r="K157" s="240" t="s">
        <v>48</v>
      </c>
      <c r="L157" s="236"/>
      <c r="M157" s="281"/>
    </row>
    <row r="158" spans="1:13" ht="49.5" customHeight="1">
      <c r="A158" s="247">
        <v>12</v>
      </c>
      <c r="B158" s="283" t="s">
        <v>231</v>
      </c>
      <c r="C158" s="185" t="s">
        <v>232</v>
      </c>
      <c r="D158" s="310">
        <f t="shared" si="7"/>
        <v>35294.117647058825</v>
      </c>
      <c r="E158" s="311">
        <v>42000</v>
      </c>
      <c r="F158" s="265" t="s">
        <v>47</v>
      </c>
      <c r="G158" s="252" t="s">
        <v>28</v>
      </c>
      <c r="H158" s="266" t="s">
        <v>23</v>
      </c>
      <c r="I158" s="267" t="s">
        <v>153</v>
      </c>
      <c r="J158" s="268" t="s">
        <v>78</v>
      </c>
      <c r="K158" s="240" t="s">
        <v>48</v>
      </c>
      <c r="L158" s="236"/>
      <c r="M158" s="281"/>
    </row>
    <row r="159" spans="1:13" ht="75.75" customHeight="1">
      <c r="A159" s="247">
        <v>13</v>
      </c>
      <c r="B159" s="283" t="s">
        <v>233</v>
      </c>
      <c r="C159" s="285" t="s">
        <v>234</v>
      </c>
      <c r="D159" s="311">
        <f t="shared" si="7"/>
        <v>2941.1764705882356</v>
      </c>
      <c r="E159" s="311">
        <v>3500</v>
      </c>
      <c r="F159" s="265" t="s">
        <v>47</v>
      </c>
      <c r="G159" s="252" t="s">
        <v>28</v>
      </c>
      <c r="H159" s="266" t="s">
        <v>23</v>
      </c>
      <c r="I159" s="267" t="s">
        <v>153</v>
      </c>
      <c r="J159" s="268" t="s">
        <v>78</v>
      </c>
      <c r="K159" s="240" t="s">
        <v>48</v>
      </c>
      <c r="L159" s="236"/>
      <c r="M159" s="281"/>
    </row>
    <row r="160" spans="1:13" ht="30">
      <c r="A160" s="247">
        <v>14</v>
      </c>
      <c r="B160" s="284" t="s">
        <v>235</v>
      </c>
      <c r="C160" s="288" t="s">
        <v>447</v>
      </c>
      <c r="D160" s="311">
        <f t="shared" si="7"/>
        <v>2521.008403361345</v>
      </c>
      <c r="E160" s="311">
        <v>3000</v>
      </c>
      <c r="F160" s="265" t="s">
        <v>47</v>
      </c>
      <c r="G160" s="252" t="s">
        <v>28</v>
      </c>
      <c r="H160" s="266" t="s">
        <v>23</v>
      </c>
      <c r="I160" s="267" t="s">
        <v>153</v>
      </c>
      <c r="J160" s="268" t="s">
        <v>78</v>
      </c>
      <c r="K160" s="240" t="s">
        <v>48</v>
      </c>
      <c r="L160" s="236"/>
      <c r="M160" s="281"/>
    </row>
    <row r="161" spans="1:13" ht="39" customHeight="1">
      <c r="A161" s="247">
        <v>15</v>
      </c>
      <c r="B161" s="284" t="s">
        <v>236</v>
      </c>
      <c r="C161" s="185" t="s">
        <v>13</v>
      </c>
      <c r="D161" s="311">
        <f t="shared" si="7"/>
        <v>6000</v>
      </c>
      <c r="E161" s="311">
        <v>7140</v>
      </c>
      <c r="F161" s="265" t="s">
        <v>47</v>
      </c>
      <c r="G161" s="252" t="s">
        <v>28</v>
      </c>
      <c r="H161" s="266" t="s">
        <v>23</v>
      </c>
      <c r="I161" s="267" t="s">
        <v>153</v>
      </c>
      <c r="J161" s="268" t="s">
        <v>78</v>
      </c>
      <c r="K161" s="240" t="s">
        <v>48</v>
      </c>
      <c r="L161" s="236"/>
      <c r="M161" s="281"/>
    </row>
    <row r="162" spans="1:13" ht="39.75" customHeight="1">
      <c r="A162" s="247">
        <v>16</v>
      </c>
      <c r="B162" s="236" t="s">
        <v>157</v>
      </c>
      <c r="C162" s="97" t="s">
        <v>159</v>
      </c>
      <c r="D162" s="310">
        <f aca="true" t="shared" si="8" ref="D162:D184">E162/1.19</f>
        <v>109243.6974789916</v>
      </c>
      <c r="E162" s="312">
        <v>130000</v>
      </c>
      <c r="F162" s="265" t="s">
        <v>47</v>
      </c>
      <c r="G162" s="252" t="s">
        <v>28</v>
      </c>
      <c r="H162" s="266" t="s">
        <v>23</v>
      </c>
      <c r="I162" s="267" t="s">
        <v>158</v>
      </c>
      <c r="J162" s="268" t="s">
        <v>78</v>
      </c>
      <c r="K162" s="240" t="s">
        <v>48</v>
      </c>
      <c r="L162" s="236"/>
      <c r="M162" s="281"/>
    </row>
    <row r="163" spans="1:13" ht="26.25" customHeight="1">
      <c r="A163" s="247">
        <v>17</v>
      </c>
      <c r="B163" s="284" t="s">
        <v>362</v>
      </c>
      <c r="C163" s="97" t="s">
        <v>363</v>
      </c>
      <c r="D163" s="310">
        <f t="shared" si="8"/>
        <v>108300</v>
      </c>
      <c r="E163" s="312">
        <v>128877</v>
      </c>
      <c r="F163" s="268" t="s">
        <v>47</v>
      </c>
      <c r="G163" s="252" t="s">
        <v>28</v>
      </c>
      <c r="H163" s="266" t="s">
        <v>23</v>
      </c>
      <c r="I163" s="267" t="s">
        <v>334</v>
      </c>
      <c r="J163" s="268" t="s">
        <v>78</v>
      </c>
      <c r="K163" s="240" t="s">
        <v>48</v>
      </c>
      <c r="L163" s="236"/>
      <c r="M163" s="281"/>
    </row>
    <row r="164" spans="1:13" ht="33" customHeight="1">
      <c r="A164" s="247">
        <v>18</v>
      </c>
      <c r="B164" s="284" t="s">
        <v>364</v>
      </c>
      <c r="C164" s="97" t="s">
        <v>365</v>
      </c>
      <c r="D164" s="310">
        <f t="shared" si="8"/>
        <v>49500</v>
      </c>
      <c r="E164" s="312">
        <f>20230+38675</f>
        <v>58905</v>
      </c>
      <c r="F164" s="268" t="s">
        <v>47</v>
      </c>
      <c r="G164" s="252" t="s">
        <v>28</v>
      </c>
      <c r="H164" s="266" t="s">
        <v>23</v>
      </c>
      <c r="I164" s="267" t="s">
        <v>334</v>
      </c>
      <c r="J164" s="268" t="s">
        <v>78</v>
      </c>
      <c r="K164" s="240" t="s">
        <v>48</v>
      </c>
      <c r="L164" s="236"/>
      <c r="M164" s="281"/>
    </row>
    <row r="165" spans="1:13" ht="31.5" customHeight="1">
      <c r="A165" s="247">
        <v>19</v>
      </c>
      <c r="B165" s="284" t="s">
        <v>366</v>
      </c>
      <c r="C165" s="97" t="s">
        <v>367</v>
      </c>
      <c r="D165" s="310">
        <f t="shared" si="8"/>
        <v>45500</v>
      </c>
      <c r="E165" s="312">
        <v>54145</v>
      </c>
      <c r="F165" s="268" t="s">
        <v>47</v>
      </c>
      <c r="G165" s="252" t="s">
        <v>28</v>
      </c>
      <c r="H165" s="266" t="s">
        <v>23</v>
      </c>
      <c r="I165" s="267" t="s">
        <v>334</v>
      </c>
      <c r="J165" s="268" t="s">
        <v>78</v>
      </c>
      <c r="K165" s="240" t="s">
        <v>48</v>
      </c>
      <c r="L165" s="236"/>
      <c r="M165" s="281"/>
    </row>
    <row r="166" spans="1:13" ht="34.5" customHeight="1">
      <c r="A166" s="247">
        <v>20</v>
      </c>
      <c r="B166" s="284" t="s">
        <v>406</v>
      </c>
      <c r="C166" s="97" t="s">
        <v>411</v>
      </c>
      <c r="D166" s="310">
        <f t="shared" si="8"/>
        <v>628.1512605042017</v>
      </c>
      <c r="E166" s="312">
        <v>747.5</v>
      </c>
      <c r="F166" s="268" t="s">
        <v>47</v>
      </c>
      <c r="G166" s="252" t="s">
        <v>28</v>
      </c>
      <c r="H166" s="266" t="s">
        <v>23</v>
      </c>
      <c r="I166" s="267" t="s">
        <v>407</v>
      </c>
      <c r="J166" s="267" t="s">
        <v>334</v>
      </c>
      <c r="K166" s="240" t="s">
        <v>50</v>
      </c>
      <c r="L166" s="236"/>
      <c r="M166" s="281"/>
    </row>
    <row r="167" spans="1:13" ht="47.25" customHeight="1">
      <c r="A167" s="247">
        <v>21</v>
      </c>
      <c r="B167" s="284" t="s">
        <v>368</v>
      </c>
      <c r="C167" s="97" t="s">
        <v>369</v>
      </c>
      <c r="D167" s="310">
        <f t="shared" si="8"/>
        <v>20900</v>
      </c>
      <c r="E167" s="312">
        <v>24871</v>
      </c>
      <c r="F167" s="268" t="s">
        <v>47</v>
      </c>
      <c r="G167" s="252" t="s">
        <v>28</v>
      </c>
      <c r="H167" s="266" t="s">
        <v>23</v>
      </c>
      <c r="I167" s="267" t="s">
        <v>334</v>
      </c>
      <c r="J167" s="268" t="s">
        <v>78</v>
      </c>
      <c r="K167" s="240" t="s">
        <v>48</v>
      </c>
      <c r="L167" s="236"/>
      <c r="M167" s="281"/>
    </row>
    <row r="168" spans="1:13" ht="32.25" customHeight="1">
      <c r="A168" s="247">
        <v>22</v>
      </c>
      <c r="B168" s="284" t="s">
        <v>392</v>
      </c>
      <c r="C168" s="286" t="s">
        <v>410</v>
      </c>
      <c r="D168" s="311">
        <f t="shared" si="8"/>
        <v>132539</v>
      </c>
      <c r="E168" s="311">
        <v>157721.41</v>
      </c>
      <c r="F168" s="268" t="s">
        <v>47</v>
      </c>
      <c r="G168" s="252" t="s">
        <v>28</v>
      </c>
      <c r="H168" s="266" t="s">
        <v>23</v>
      </c>
      <c r="I168" s="267" t="s">
        <v>334</v>
      </c>
      <c r="J168" s="268" t="s">
        <v>78</v>
      </c>
      <c r="K168" s="240" t="s">
        <v>48</v>
      </c>
      <c r="L168" s="236"/>
      <c r="M168" s="281"/>
    </row>
    <row r="169" spans="1:13" ht="24.75" customHeight="1">
      <c r="A169" s="247">
        <v>23</v>
      </c>
      <c r="B169" s="356" t="s">
        <v>421</v>
      </c>
      <c r="C169" s="357" t="s">
        <v>419</v>
      </c>
      <c r="D169" s="311">
        <f t="shared" si="8"/>
        <v>1250</v>
      </c>
      <c r="E169" s="311">
        <v>1487.5</v>
      </c>
      <c r="F169" s="290" t="s">
        <v>47</v>
      </c>
      <c r="G169" s="358" t="s">
        <v>28</v>
      </c>
      <c r="H169" s="302" t="s">
        <v>23</v>
      </c>
      <c r="I169" s="303" t="s">
        <v>398</v>
      </c>
      <c r="J169" s="303" t="s">
        <v>78</v>
      </c>
      <c r="K169" s="303" t="s">
        <v>48</v>
      </c>
      <c r="L169" s="236"/>
      <c r="M169" s="281"/>
    </row>
    <row r="170" spans="1:13" ht="24.75" customHeight="1">
      <c r="A170" s="247">
        <v>24</v>
      </c>
      <c r="B170" s="356" t="s">
        <v>532</v>
      </c>
      <c r="C170" s="185" t="s">
        <v>13</v>
      </c>
      <c r="D170" s="311">
        <f t="shared" si="8"/>
        <v>1119</v>
      </c>
      <c r="E170" s="311">
        <v>1331.61</v>
      </c>
      <c r="F170" s="290" t="s">
        <v>47</v>
      </c>
      <c r="G170" s="358" t="s">
        <v>28</v>
      </c>
      <c r="H170" s="302" t="s">
        <v>23</v>
      </c>
      <c r="I170" s="303" t="s">
        <v>445</v>
      </c>
      <c r="J170" s="303" t="s">
        <v>422</v>
      </c>
      <c r="K170" s="303" t="s">
        <v>50</v>
      </c>
      <c r="L170" s="236"/>
      <c r="M170" s="281"/>
    </row>
    <row r="171" spans="1:13" ht="31.5" customHeight="1">
      <c r="A171" s="247">
        <v>25</v>
      </c>
      <c r="B171" s="356" t="s">
        <v>452</v>
      </c>
      <c r="C171" s="185" t="s">
        <v>216</v>
      </c>
      <c r="D171" s="311">
        <f t="shared" si="8"/>
        <v>416.00000000000006</v>
      </c>
      <c r="E171" s="311">
        <v>495.04</v>
      </c>
      <c r="F171" s="290" t="s">
        <v>47</v>
      </c>
      <c r="G171" s="358" t="s">
        <v>28</v>
      </c>
      <c r="H171" s="302" t="s">
        <v>23</v>
      </c>
      <c r="I171" s="303" t="s">
        <v>453</v>
      </c>
      <c r="J171" s="303" t="s">
        <v>422</v>
      </c>
      <c r="K171" s="303" t="s">
        <v>50</v>
      </c>
      <c r="L171" s="236"/>
      <c r="M171" s="281"/>
    </row>
    <row r="172" spans="1:13" ht="49.5" customHeight="1">
      <c r="A172" s="247">
        <v>26</v>
      </c>
      <c r="B172" s="356" t="s">
        <v>454</v>
      </c>
      <c r="C172" s="185" t="s">
        <v>455</v>
      </c>
      <c r="D172" s="311">
        <f t="shared" si="8"/>
        <v>1100</v>
      </c>
      <c r="E172" s="311">
        <v>1309</v>
      </c>
      <c r="F172" s="290" t="s">
        <v>47</v>
      </c>
      <c r="G172" s="358" t="s">
        <v>28</v>
      </c>
      <c r="H172" s="302" t="s">
        <v>23</v>
      </c>
      <c r="I172" s="303" t="s">
        <v>453</v>
      </c>
      <c r="J172" s="303" t="s">
        <v>422</v>
      </c>
      <c r="K172" s="303" t="s">
        <v>50</v>
      </c>
      <c r="L172" s="236"/>
      <c r="M172" s="281"/>
    </row>
    <row r="173" spans="1:13" ht="49.5" customHeight="1">
      <c r="A173" s="247">
        <v>27</v>
      </c>
      <c r="B173" s="356" t="s">
        <v>478</v>
      </c>
      <c r="C173" s="185" t="s">
        <v>455</v>
      </c>
      <c r="D173" s="311">
        <f>E173/1.19</f>
        <v>2000</v>
      </c>
      <c r="E173" s="311">
        <v>2380</v>
      </c>
      <c r="F173" s="290" t="s">
        <v>47</v>
      </c>
      <c r="G173" s="358" t="s">
        <v>28</v>
      </c>
      <c r="H173" s="302" t="s">
        <v>23</v>
      </c>
      <c r="I173" s="303" t="s">
        <v>422</v>
      </c>
      <c r="J173" s="303" t="s">
        <v>153</v>
      </c>
      <c r="K173" s="303" t="s">
        <v>48</v>
      </c>
      <c r="L173" s="236"/>
      <c r="M173" s="281"/>
    </row>
    <row r="174" spans="1:13" ht="49.5" customHeight="1">
      <c r="A174" s="247">
        <v>28</v>
      </c>
      <c r="B174" s="356" t="s">
        <v>496</v>
      </c>
      <c r="C174" s="185" t="s">
        <v>455</v>
      </c>
      <c r="D174" s="311">
        <f>E174/1.19</f>
        <v>1400</v>
      </c>
      <c r="E174" s="311">
        <v>1666</v>
      </c>
      <c r="F174" s="290" t="s">
        <v>47</v>
      </c>
      <c r="G174" s="358" t="s">
        <v>28</v>
      </c>
      <c r="H174" s="302" t="s">
        <v>23</v>
      </c>
      <c r="I174" s="303" t="s">
        <v>422</v>
      </c>
      <c r="J174" s="303" t="s">
        <v>153</v>
      </c>
      <c r="K174" s="303" t="s">
        <v>48</v>
      </c>
      <c r="L174" s="236"/>
      <c r="M174" s="281"/>
    </row>
    <row r="175" spans="1:13" ht="49.5" customHeight="1">
      <c r="A175" s="247">
        <v>29</v>
      </c>
      <c r="B175" s="367" t="s">
        <v>493</v>
      </c>
      <c r="C175" s="185" t="s">
        <v>455</v>
      </c>
      <c r="D175" s="311">
        <f>E175/1.19</f>
        <v>750</v>
      </c>
      <c r="E175" s="311">
        <v>892.5</v>
      </c>
      <c r="F175" s="290" t="s">
        <v>47</v>
      </c>
      <c r="G175" s="358" t="s">
        <v>28</v>
      </c>
      <c r="H175" s="302" t="s">
        <v>23</v>
      </c>
      <c r="I175" s="303" t="s">
        <v>153</v>
      </c>
      <c r="J175" s="303" t="s">
        <v>153</v>
      </c>
      <c r="K175" s="303" t="s">
        <v>48</v>
      </c>
      <c r="L175" s="236"/>
      <c r="M175" s="281"/>
    </row>
    <row r="176" spans="1:13" ht="49.5" customHeight="1">
      <c r="A176" s="247">
        <v>30</v>
      </c>
      <c r="B176" s="369" t="s">
        <v>497</v>
      </c>
      <c r="C176" s="185" t="s">
        <v>455</v>
      </c>
      <c r="D176" s="311">
        <f>E176/1.19</f>
        <v>150</v>
      </c>
      <c r="E176" s="311">
        <v>178.5</v>
      </c>
      <c r="F176" s="290" t="s">
        <v>47</v>
      </c>
      <c r="G176" s="358" t="s">
        <v>28</v>
      </c>
      <c r="H176" s="302" t="s">
        <v>23</v>
      </c>
      <c r="I176" s="303" t="s">
        <v>422</v>
      </c>
      <c r="J176" s="303" t="s">
        <v>422</v>
      </c>
      <c r="K176" s="303" t="s">
        <v>50</v>
      </c>
      <c r="L176" s="236"/>
      <c r="M176" s="281"/>
    </row>
    <row r="177" spans="1:13" ht="52.5" customHeight="1">
      <c r="A177" s="247">
        <v>31</v>
      </c>
      <c r="B177" s="366" t="s">
        <v>463</v>
      </c>
      <c r="C177" s="185" t="s">
        <v>216</v>
      </c>
      <c r="D177" s="311">
        <f t="shared" si="8"/>
        <v>885.0000000000001</v>
      </c>
      <c r="E177" s="311">
        <v>1053.15</v>
      </c>
      <c r="F177" s="290" t="s">
        <v>47</v>
      </c>
      <c r="G177" s="358" t="s">
        <v>28</v>
      </c>
      <c r="H177" s="302" t="s">
        <v>23</v>
      </c>
      <c r="I177" s="303" t="s">
        <v>422</v>
      </c>
      <c r="J177" s="303" t="s">
        <v>422</v>
      </c>
      <c r="K177" s="303" t="s">
        <v>50</v>
      </c>
      <c r="L177" s="236"/>
      <c r="M177" s="281"/>
    </row>
    <row r="178" spans="1:13" ht="42" customHeight="1">
      <c r="A178" s="247">
        <v>32</v>
      </c>
      <c r="B178" s="366" t="s">
        <v>466</v>
      </c>
      <c r="C178" s="185" t="s">
        <v>467</v>
      </c>
      <c r="D178" s="311">
        <f t="shared" si="8"/>
        <v>6302.5210084033615</v>
      </c>
      <c r="E178" s="311">
        <v>7500</v>
      </c>
      <c r="F178" s="290" t="s">
        <v>47</v>
      </c>
      <c r="G178" s="358" t="s">
        <v>28</v>
      </c>
      <c r="H178" s="302" t="s">
        <v>23</v>
      </c>
      <c r="I178" s="303" t="s">
        <v>422</v>
      </c>
      <c r="J178" s="303" t="s">
        <v>153</v>
      </c>
      <c r="K178" s="303" t="s">
        <v>48</v>
      </c>
      <c r="L178" s="236"/>
      <c r="M178" s="281"/>
    </row>
    <row r="179" spans="1:13" ht="30" customHeight="1">
      <c r="A179" s="247">
        <v>33</v>
      </c>
      <c r="B179" s="366" t="s">
        <v>473</v>
      </c>
      <c r="C179" s="185" t="s">
        <v>216</v>
      </c>
      <c r="D179" s="311">
        <f t="shared" si="8"/>
        <v>1092.4369747899161</v>
      </c>
      <c r="E179" s="311">
        <v>1300</v>
      </c>
      <c r="F179" s="290" t="s">
        <v>47</v>
      </c>
      <c r="G179" s="358" t="s">
        <v>28</v>
      </c>
      <c r="H179" s="302" t="s">
        <v>23</v>
      </c>
      <c r="I179" s="303" t="s">
        <v>422</v>
      </c>
      <c r="J179" s="303" t="s">
        <v>153</v>
      </c>
      <c r="K179" s="303" t="s">
        <v>50</v>
      </c>
      <c r="L179" s="236"/>
      <c r="M179" s="281"/>
    </row>
    <row r="180" spans="1:13" ht="35.25" customHeight="1">
      <c r="A180" s="247">
        <v>34</v>
      </c>
      <c r="B180" s="366" t="s">
        <v>475</v>
      </c>
      <c r="C180" s="185" t="s">
        <v>216</v>
      </c>
      <c r="D180" s="311">
        <f t="shared" si="8"/>
        <v>780.0000000000001</v>
      </c>
      <c r="E180" s="311">
        <v>928.2</v>
      </c>
      <c r="F180" s="290" t="s">
        <v>47</v>
      </c>
      <c r="G180" s="358" t="s">
        <v>28</v>
      </c>
      <c r="H180" s="302" t="s">
        <v>23</v>
      </c>
      <c r="I180" s="303" t="s">
        <v>422</v>
      </c>
      <c r="J180" s="303" t="s">
        <v>153</v>
      </c>
      <c r="K180" s="303" t="s">
        <v>50</v>
      </c>
      <c r="L180" s="236"/>
      <c r="M180" s="281"/>
    </row>
    <row r="181" spans="1:13" ht="35.25" customHeight="1">
      <c r="A181" s="247">
        <v>35</v>
      </c>
      <c r="B181" s="387" t="s">
        <v>533</v>
      </c>
      <c r="C181" s="185" t="s">
        <v>534</v>
      </c>
      <c r="D181" s="311">
        <f t="shared" si="8"/>
        <v>5960</v>
      </c>
      <c r="E181" s="311">
        <v>7092.4</v>
      </c>
      <c r="F181" s="290" t="s">
        <v>47</v>
      </c>
      <c r="G181" s="358" t="s">
        <v>28</v>
      </c>
      <c r="H181" s="302" t="s">
        <v>23</v>
      </c>
      <c r="I181" s="303" t="s">
        <v>511</v>
      </c>
      <c r="J181" s="303" t="s">
        <v>517</v>
      </c>
      <c r="K181" s="303" t="s">
        <v>48</v>
      </c>
      <c r="L181" s="236"/>
      <c r="M181" s="281"/>
    </row>
    <row r="182" spans="1:13" ht="67.5" customHeight="1">
      <c r="A182" s="247">
        <v>36</v>
      </c>
      <c r="B182" s="366" t="s">
        <v>488</v>
      </c>
      <c r="C182" s="185" t="s">
        <v>489</v>
      </c>
      <c r="D182" s="311">
        <f>E182/1.19</f>
        <v>60000</v>
      </c>
      <c r="E182" s="311">
        <v>71400</v>
      </c>
      <c r="F182" s="290" t="s">
        <v>47</v>
      </c>
      <c r="G182" s="358" t="s">
        <v>28</v>
      </c>
      <c r="H182" s="302" t="s">
        <v>23</v>
      </c>
      <c r="I182" s="303" t="s">
        <v>422</v>
      </c>
      <c r="J182" s="303" t="s">
        <v>153</v>
      </c>
      <c r="K182" s="303" t="s">
        <v>50</v>
      </c>
      <c r="L182" s="236"/>
      <c r="M182" s="281"/>
    </row>
    <row r="183" spans="1:13" ht="72.75" customHeight="1">
      <c r="A183" s="247">
        <v>37</v>
      </c>
      <c r="B183" s="384" t="s">
        <v>526</v>
      </c>
      <c r="C183" s="185" t="s">
        <v>527</v>
      </c>
      <c r="D183" s="311">
        <f>E183/1.19</f>
        <v>12000</v>
      </c>
      <c r="E183" s="311">
        <v>14280</v>
      </c>
      <c r="F183" s="290" t="s">
        <v>47</v>
      </c>
      <c r="G183" s="358" t="s">
        <v>28</v>
      </c>
      <c r="H183" s="302" t="s">
        <v>23</v>
      </c>
      <c r="I183" s="303" t="s">
        <v>511</v>
      </c>
      <c r="J183" s="303" t="s">
        <v>511</v>
      </c>
      <c r="K183" s="303" t="s">
        <v>50</v>
      </c>
      <c r="L183" s="236"/>
      <c r="M183" s="281"/>
    </row>
    <row r="184" spans="1:13" ht="30" customHeight="1">
      <c r="A184" s="243"/>
      <c r="B184" s="91" t="s">
        <v>53</v>
      </c>
      <c r="C184" s="91"/>
      <c r="D184" s="89">
        <f t="shared" si="8"/>
        <v>1574685.5546218487</v>
      </c>
      <c r="E184" s="90">
        <f>SUM(E145:E183)-E148</f>
        <v>1873875.81</v>
      </c>
      <c r="F184" s="245"/>
      <c r="G184" s="245"/>
      <c r="H184" s="243"/>
      <c r="I184" s="246"/>
      <c r="J184" s="246"/>
      <c r="K184" s="246"/>
      <c r="L184" s="243"/>
      <c r="M184" s="281"/>
    </row>
    <row r="185" spans="1:13" ht="30" customHeight="1">
      <c r="A185" s="390" t="s">
        <v>382</v>
      </c>
      <c r="B185" s="390"/>
      <c r="C185" s="390"/>
      <c r="D185" s="390"/>
      <c r="E185" s="390"/>
      <c r="F185" s="390"/>
      <c r="G185" s="390"/>
      <c r="H185" s="390"/>
      <c r="I185" s="390"/>
      <c r="J185" s="390"/>
      <c r="K185" s="390"/>
      <c r="L185" s="390"/>
      <c r="M185" s="281"/>
    </row>
    <row r="186" spans="1:13" ht="59.25" customHeight="1">
      <c r="A186" s="247">
        <v>1</v>
      </c>
      <c r="B186" s="282" t="s">
        <v>237</v>
      </c>
      <c r="C186" s="285" t="s">
        <v>238</v>
      </c>
      <c r="D186" s="311">
        <f>E186/1.19</f>
        <v>11764.705882352942</v>
      </c>
      <c r="E186" s="311">
        <v>14000</v>
      </c>
      <c r="F186" s="290" t="s">
        <v>47</v>
      </c>
      <c r="G186" s="181" t="s">
        <v>81</v>
      </c>
      <c r="H186" s="247" t="s">
        <v>23</v>
      </c>
      <c r="I186" s="303" t="s">
        <v>114</v>
      </c>
      <c r="J186" s="303" t="s">
        <v>78</v>
      </c>
      <c r="K186" s="267" t="s">
        <v>50</v>
      </c>
      <c r="L186" s="304"/>
      <c r="M186" s="281"/>
    </row>
    <row r="187" spans="1:13" ht="27.75" customHeight="1">
      <c r="A187" s="243"/>
      <c r="B187" s="88" t="s">
        <v>352</v>
      </c>
      <c r="C187" s="248"/>
      <c r="D187" s="89">
        <f>E187/1.19</f>
        <v>11764.705882352942</v>
      </c>
      <c r="E187" s="90">
        <f>SUM(E186)</f>
        <v>14000</v>
      </c>
      <c r="F187" s="245"/>
      <c r="G187" s="249"/>
      <c r="H187" s="250"/>
      <c r="I187" s="246"/>
      <c r="J187" s="246"/>
      <c r="K187" s="246"/>
      <c r="L187" s="251"/>
      <c r="M187" s="281"/>
    </row>
    <row r="188" spans="1:13" ht="24" customHeight="1">
      <c r="A188" s="321"/>
      <c r="B188" s="322"/>
      <c r="C188" s="323"/>
      <c r="D188" s="324"/>
      <c r="E188" s="325"/>
      <c r="F188" s="326"/>
      <c r="G188" s="327"/>
      <c r="H188" s="328"/>
      <c r="I188" s="329"/>
      <c r="J188" s="329"/>
      <c r="K188" s="329"/>
      <c r="L188" s="330"/>
      <c r="M188" s="281"/>
    </row>
    <row r="189" spans="1:13" ht="27" customHeight="1">
      <c r="A189" s="333"/>
      <c r="B189" s="334" t="s">
        <v>244</v>
      </c>
      <c r="C189" s="335"/>
      <c r="D189" s="336"/>
      <c r="E189" s="337">
        <f>+E15*1</f>
        <v>340800</v>
      </c>
      <c r="F189" s="270"/>
      <c r="G189" s="271"/>
      <c r="H189" s="271"/>
      <c r="I189" s="272"/>
      <c r="J189" s="272"/>
      <c r="K189" s="272"/>
      <c r="L189" s="271"/>
      <c r="M189" s="281"/>
    </row>
    <row r="190" spans="1:13" ht="25.5" customHeight="1">
      <c r="A190" s="333"/>
      <c r="B190" s="338" t="s">
        <v>112</v>
      </c>
      <c r="C190" s="335"/>
      <c r="D190" s="336"/>
      <c r="E190" s="337">
        <f>+E17*1</f>
        <v>29000</v>
      </c>
      <c r="F190" s="270"/>
      <c r="G190" s="271"/>
      <c r="H190" s="271"/>
      <c r="I190" s="272"/>
      <c r="J190" s="272"/>
      <c r="K190" s="272"/>
      <c r="L190" s="271"/>
      <c r="M190" s="281"/>
    </row>
    <row r="191" spans="1:13" ht="26.25" customHeight="1">
      <c r="A191" s="333"/>
      <c r="B191" s="334" t="s">
        <v>384</v>
      </c>
      <c r="C191" s="335"/>
      <c r="D191" s="336"/>
      <c r="E191" s="337">
        <f>+E100*1</f>
        <v>85000</v>
      </c>
      <c r="F191" s="270"/>
      <c r="G191" s="271"/>
      <c r="H191" s="271"/>
      <c r="I191" s="272"/>
      <c r="J191" s="272"/>
      <c r="K191" s="272"/>
      <c r="L191" s="271"/>
      <c r="M191" s="281"/>
    </row>
    <row r="192" spans="1:13" ht="24" customHeight="1">
      <c r="A192" s="333"/>
      <c r="B192" s="334" t="s">
        <v>142</v>
      </c>
      <c r="C192" s="335"/>
      <c r="D192" s="336"/>
      <c r="E192" s="337">
        <f>+E19*1</f>
        <v>0</v>
      </c>
      <c r="F192" s="270"/>
      <c r="G192" s="271"/>
      <c r="H192" s="271"/>
      <c r="I192" s="272"/>
      <c r="J192" s="272"/>
      <c r="K192" s="272"/>
      <c r="L192" s="271"/>
      <c r="M192" s="281"/>
    </row>
    <row r="193" spans="1:13" ht="26.25" customHeight="1">
      <c r="A193" s="333"/>
      <c r="B193" s="334" t="s">
        <v>314</v>
      </c>
      <c r="C193" s="335"/>
      <c r="D193" s="336"/>
      <c r="E193" s="337">
        <f>+E103*1</f>
        <v>93000</v>
      </c>
      <c r="F193" s="270"/>
      <c r="G193" s="271"/>
      <c r="H193" s="271"/>
      <c r="I193" s="272"/>
      <c r="J193" s="272"/>
      <c r="K193" s="272"/>
      <c r="L193" s="271"/>
      <c r="M193" s="281"/>
    </row>
    <row r="194" spans="1:13" ht="22.5" customHeight="1">
      <c r="A194" s="333"/>
      <c r="B194" s="334" t="s">
        <v>246</v>
      </c>
      <c r="C194" s="335"/>
      <c r="D194" s="336"/>
      <c r="E194" s="337">
        <f>+E105*1</f>
        <v>33000</v>
      </c>
      <c r="F194" s="270"/>
      <c r="G194" s="271"/>
      <c r="H194" s="271"/>
      <c r="I194" s="272"/>
      <c r="J194" s="272"/>
      <c r="K194" s="272"/>
      <c r="L194" s="271"/>
      <c r="M194" s="281"/>
    </row>
    <row r="195" spans="1:13" ht="21.75" customHeight="1">
      <c r="A195" s="333"/>
      <c r="B195" s="334" t="s">
        <v>291</v>
      </c>
      <c r="C195" s="335"/>
      <c r="D195" s="336"/>
      <c r="E195" s="337">
        <f>+E36+E129</f>
        <v>1116872.67</v>
      </c>
      <c r="F195" s="270"/>
      <c r="G195" s="271"/>
      <c r="H195" s="271"/>
      <c r="I195" s="272"/>
      <c r="J195" s="272"/>
      <c r="K195" s="272"/>
      <c r="L195" s="271"/>
      <c r="M195" s="281"/>
    </row>
    <row r="196" spans="1:13" ht="21" customHeight="1">
      <c r="A196" s="333"/>
      <c r="B196" s="338" t="s">
        <v>352</v>
      </c>
      <c r="C196" s="335"/>
      <c r="D196" s="336"/>
      <c r="E196" s="337">
        <f>+E187*1</f>
        <v>14000</v>
      </c>
      <c r="F196" s="270"/>
      <c r="G196" s="271"/>
      <c r="H196" s="271"/>
      <c r="I196" s="272"/>
      <c r="J196" s="272"/>
      <c r="K196" s="272"/>
      <c r="L196" s="271"/>
      <c r="M196" s="281"/>
    </row>
    <row r="197" spans="1:13" ht="23.25" customHeight="1">
      <c r="A197" s="247"/>
      <c r="B197" s="339" t="s">
        <v>145</v>
      </c>
      <c r="C197" s="335"/>
      <c r="D197" s="336"/>
      <c r="E197" s="337">
        <f>+E38*1</f>
        <v>0</v>
      </c>
      <c r="F197" s="270"/>
      <c r="G197" s="271"/>
      <c r="H197" s="271"/>
      <c r="I197" s="272"/>
      <c r="J197" s="272"/>
      <c r="K197" s="272"/>
      <c r="L197" s="271"/>
      <c r="M197" s="281"/>
    </row>
    <row r="198" spans="1:13" ht="18" customHeight="1">
      <c r="A198" s="247"/>
      <c r="B198" s="340" t="s">
        <v>385</v>
      </c>
      <c r="C198" s="335"/>
      <c r="D198" s="336"/>
      <c r="E198" s="337">
        <f>+E70*1</f>
        <v>331189.5</v>
      </c>
      <c r="F198" s="270"/>
      <c r="G198" s="271"/>
      <c r="H198" s="271"/>
      <c r="I198" s="272"/>
      <c r="J198" s="272"/>
      <c r="K198" s="272"/>
      <c r="L198" s="271"/>
      <c r="M198" s="281"/>
    </row>
    <row r="199" spans="1:13" ht="21.75" customHeight="1">
      <c r="A199" s="247"/>
      <c r="B199" s="334" t="s">
        <v>143</v>
      </c>
      <c r="C199" s="335"/>
      <c r="D199" s="336"/>
      <c r="E199" s="337">
        <f>+E72*1</f>
        <v>1800</v>
      </c>
      <c r="F199" s="270"/>
      <c r="G199" s="271"/>
      <c r="H199" s="271"/>
      <c r="I199" s="272"/>
      <c r="J199" s="272"/>
      <c r="K199" s="272"/>
      <c r="L199" s="271"/>
      <c r="M199" s="281"/>
    </row>
    <row r="200" spans="1:13" ht="23.25" customHeight="1">
      <c r="A200" s="247"/>
      <c r="B200" s="334" t="s">
        <v>110</v>
      </c>
      <c r="C200" s="335"/>
      <c r="D200" s="336"/>
      <c r="E200" s="337">
        <f>+E134*1</f>
        <v>129453.59000000001</v>
      </c>
      <c r="F200" s="270"/>
      <c r="G200" s="271"/>
      <c r="H200" s="271"/>
      <c r="I200" s="272"/>
      <c r="J200" s="272"/>
      <c r="K200" s="272"/>
      <c r="L200" s="271"/>
      <c r="M200" s="281"/>
    </row>
    <row r="201" spans="1:13" ht="21" customHeight="1">
      <c r="A201" s="247"/>
      <c r="B201" s="334" t="s">
        <v>71</v>
      </c>
      <c r="C201" s="335"/>
      <c r="D201" s="336"/>
      <c r="E201" s="337">
        <f>+E136*1</f>
        <v>25000</v>
      </c>
      <c r="F201" s="270"/>
      <c r="G201" s="271"/>
      <c r="H201" s="271"/>
      <c r="I201" s="272"/>
      <c r="J201" s="272"/>
      <c r="K201" s="272"/>
      <c r="L201" s="271"/>
      <c r="M201" s="281"/>
    </row>
    <row r="202" spans="1:13" ht="21.75" customHeight="1">
      <c r="A202" s="247"/>
      <c r="B202" s="334" t="s">
        <v>76</v>
      </c>
      <c r="C202" s="335"/>
      <c r="D202" s="336"/>
      <c r="E202" s="337">
        <f>+E138*1</f>
        <v>30000</v>
      </c>
      <c r="F202" s="270"/>
      <c r="G202" s="271"/>
      <c r="H202" s="271"/>
      <c r="I202" s="272"/>
      <c r="J202" s="272"/>
      <c r="K202" s="272"/>
      <c r="L202" s="271"/>
      <c r="M202" s="281"/>
    </row>
    <row r="203" spans="1:13" ht="21" customHeight="1">
      <c r="A203" s="247"/>
      <c r="B203" s="334" t="s">
        <v>144</v>
      </c>
      <c r="C203" s="335"/>
      <c r="D203" s="336"/>
      <c r="E203" s="337">
        <f>+E74*1</f>
        <v>8000</v>
      </c>
      <c r="F203" s="270"/>
      <c r="G203" s="271"/>
      <c r="H203" s="271"/>
      <c r="I203" s="272"/>
      <c r="J203" s="272"/>
      <c r="K203" s="272"/>
      <c r="L203" s="271"/>
      <c r="M203" s="281"/>
    </row>
    <row r="204" spans="1:13" ht="21" customHeight="1">
      <c r="A204" s="247"/>
      <c r="B204" s="334" t="s">
        <v>175</v>
      </c>
      <c r="C204" s="335"/>
      <c r="D204" s="336"/>
      <c r="E204" s="337">
        <f>+E76*1</f>
        <v>24000</v>
      </c>
      <c r="F204" s="270"/>
      <c r="G204" s="271"/>
      <c r="H204" s="271"/>
      <c r="I204" s="272"/>
      <c r="J204" s="272"/>
      <c r="K204" s="272"/>
      <c r="L204" s="271"/>
      <c r="M204" s="281"/>
    </row>
    <row r="205" spans="1:13" ht="20.25" customHeight="1">
      <c r="A205" s="333"/>
      <c r="B205" s="334" t="s">
        <v>386</v>
      </c>
      <c r="C205" s="335"/>
      <c r="D205" s="336"/>
      <c r="E205" s="337">
        <f>+E141*1</f>
        <v>80000</v>
      </c>
      <c r="F205" s="270"/>
      <c r="G205" s="271"/>
      <c r="H205" s="271"/>
      <c r="I205" s="272"/>
      <c r="J205" s="272"/>
      <c r="K205" s="272"/>
      <c r="L205" s="271"/>
      <c r="M205" s="281"/>
    </row>
    <row r="206" spans="1:13" ht="21.75" customHeight="1">
      <c r="A206" s="333"/>
      <c r="B206" s="334" t="s">
        <v>387</v>
      </c>
      <c r="C206" s="335"/>
      <c r="D206" s="336"/>
      <c r="E206" s="337">
        <f>+E144*1</f>
        <v>1297932.07</v>
      </c>
      <c r="F206" s="270"/>
      <c r="G206" s="271"/>
      <c r="H206" s="271"/>
      <c r="I206" s="272"/>
      <c r="J206" s="272"/>
      <c r="K206" s="272"/>
      <c r="L206" s="271"/>
      <c r="M206" s="281"/>
    </row>
    <row r="207" spans="1:13" ht="22.5" customHeight="1">
      <c r="A207" s="333"/>
      <c r="B207" s="341" t="s">
        <v>383</v>
      </c>
      <c r="C207" s="335"/>
      <c r="D207" s="336"/>
      <c r="E207" s="337">
        <f>+E78*1</f>
        <v>4000</v>
      </c>
      <c r="F207" s="270"/>
      <c r="G207" s="271"/>
      <c r="H207" s="271"/>
      <c r="I207" s="272"/>
      <c r="J207" s="272"/>
      <c r="K207" s="272"/>
      <c r="L207" s="271"/>
      <c r="M207" s="281"/>
    </row>
    <row r="208" spans="1:13" ht="22.5" customHeight="1">
      <c r="A208" s="333"/>
      <c r="B208" s="334" t="s">
        <v>253</v>
      </c>
      <c r="C208" s="335"/>
      <c r="D208" s="336"/>
      <c r="E208" s="337">
        <f>+E84+E184</f>
        <v>1920955.11</v>
      </c>
      <c r="F208" s="270"/>
      <c r="G208" s="401" t="s">
        <v>483</v>
      </c>
      <c r="H208" s="401"/>
      <c r="I208" s="401"/>
      <c r="J208" s="401"/>
      <c r="K208" s="401"/>
      <c r="L208" s="271"/>
      <c r="M208" s="281"/>
    </row>
    <row r="209" spans="1:13" ht="24" customHeight="1">
      <c r="A209" s="273"/>
      <c r="B209" s="346" t="s">
        <v>388</v>
      </c>
      <c r="C209" s="347"/>
      <c r="D209" s="348"/>
      <c r="E209" s="349">
        <f>SUM(E189:E208)</f>
        <v>5564002.94</v>
      </c>
      <c r="F209" s="270"/>
      <c r="G209" s="393" t="s">
        <v>484</v>
      </c>
      <c r="H209" s="393"/>
      <c r="I209" s="393"/>
      <c r="J209" s="393"/>
      <c r="K209" s="393"/>
      <c r="L209" s="271"/>
      <c r="M209" s="281"/>
    </row>
    <row r="210" spans="1:13" ht="21.75" customHeight="1">
      <c r="A210" s="273"/>
      <c r="B210" s="346" t="s">
        <v>390</v>
      </c>
      <c r="C210" s="91"/>
      <c r="D210" s="90"/>
      <c r="E210" s="349">
        <f>+E91+E94+E97</f>
        <v>759924.8</v>
      </c>
      <c r="F210" s="270"/>
      <c r="G210" s="393"/>
      <c r="H210" s="393"/>
      <c r="I210" s="393"/>
      <c r="J210" s="393"/>
      <c r="K210" s="393"/>
      <c r="L210" s="271"/>
      <c r="M210" s="281"/>
    </row>
    <row r="211" spans="1:13" s="62" customFormat="1" ht="23.25" customHeight="1" thickBot="1">
      <c r="A211" s="342"/>
      <c r="B211" s="343" t="s">
        <v>389</v>
      </c>
      <c r="C211" s="344"/>
      <c r="D211" s="345"/>
      <c r="E211" s="332">
        <f>SUM(E209:E210)</f>
        <v>6323927.74</v>
      </c>
      <c r="F211" s="270"/>
      <c r="G211" s="271"/>
      <c r="H211" s="271"/>
      <c r="I211" s="272"/>
      <c r="J211" s="272"/>
      <c r="K211" s="272"/>
      <c r="L211" s="271"/>
      <c r="M211" s="295"/>
    </row>
    <row r="212" spans="1:13" ht="0.75" customHeight="1">
      <c r="A212" s="274"/>
      <c r="B212" s="394"/>
      <c r="C212" s="394"/>
      <c r="D212" s="275"/>
      <c r="E212" s="275"/>
      <c r="F212" s="276"/>
      <c r="G212" s="276"/>
      <c r="H212" s="394"/>
      <c r="I212" s="394"/>
      <c r="J212" s="394"/>
      <c r="K212" s="275"/>
      <c r="L212" s="277"/>
      <c r="M212" s="281"/>
    </row>
    <row r="213" spans="1:13" ht="22.5" customHeight="1">
      <c r="A213" s="278"/>
      <c r="B213" s="148" t="s">
        <v>265</v>
      </c>
      <c r="C213" s="147" t="s">
        <v>264</v>
      </c>
      <c r="D213" s="297"/>
      <c r="E213" s="392" t="s">
        <v>499</v>
      </c>
      <c r="F213" s="392"/>
      <c r="G213" s="392"/>
      <c r="H213" s="298"/>
      <c r="I213" s="299"/>
      <c r="J213" s="392" t="s">
        <v>266</v>
      </c>
      <c r="K213" s="392"/>
      <c r="L213" s="392"/>
      <c r="M213" s="392"/>
    </row>
    <row r="214" spans="1:13" ht="20.25" customHeight="1">
      <c r="A214" s="279"/>
      <c r="B214" s="148" t="s">
        <v>443</v>
      </c>
      <c r="C214" s="147" t="s">
        <v>446</v>
      </c>
      <c r="D214" s="297"/>
      <c r="E214" s="392" t="s">
        <v>444</v>
      </c>
      <c r="F214" s="392"/>
      <c r="G214" s="392"/>
      <c r="H214" s="298"/>
      <c r="I214" s="299"/>
      <c r="J214" s="392" t="s">
        <v>293</v>
      </c>
      <c r="K214" s="392"/>
      <c r="L214" s="392"/>
      <c r="M214" s="392"/>
    </row>
    <row r="215" spans="1:13" ht="18.75" customHeight="1">
      <c r="A215" s="279"/>
      <c r="B215" s="296"/>
      <c r="C215" s="381" t="s">
        <v>441</v>
      </c>
      <c r="D215" s="297"/>
      <c r="E215" s="392" t="s">
        <v>289</v>
      </c>
      <c r="F215" s="392"/>
      <c r="G215" s="392"/>
      <c r="H215" s="298"/>
      <c r="I215" s="299"/>
      <c r="J215" s="393" t="s">
        <v>267</v>
      </c>
      <c r="K215" s="393"/>
      <c r="L215" s="393"/>
      <c r="M215" s="393"/>
    </row>
    <row r="216" spans="1:13" ht="16.5" customHeight="1">
      <c r="A216" s="300"/>
      <c r="B216" s="296"/>
      <c r="D216" s="297"/>
      <c r="E216" s="301"/>
      <c r="F216" s="301"/>
      <c r="G216" s="301"/>
      <c r="H216" s="298"/>
      <c r="I216" s="299"/>
      <c r="J216" s="299"/>
      <c r="K216" s="299"/>
      <c r="L216" s="299"/>
      <c r="M216" s="299"/>
    </row>
    <row r="217" spans="2:13" ht="0.75" customHeight="1">
      <c r="B217" s="69"/>
      <c r="C217" s="45"/>
      <c r="D217" s="41"/>
      <c r="E217" s="3"/>
      <c r="F217" s="3"/>
      <c r="G217" s="3"/>
      <c r="H217" s="74"/>
      <c r="I217" s="4"/>
      <c r="J217" s="4"/>
      <c r="K217" s="4"/>
      <c r="L217" s="4"/>
      <c r="M217" s="4"/>
    </row>
    <row r="218" spans="2:13" ht="19.5" customHeight="1">
      <c r="B218" s="69"/>
      <c r="C218" s="1"/>
      <c r="D218" s="41"/>
      <c r="E218" s="3"/>
      <c r="F218" s="3"/>
      <c r="G218" s="3"/>
      <c r="H218" s="74"/>
      <c r="I218" s="4"/>
      <c r="J218" s="4"/>
      <c r="K218" s="4"/>
      <c r="L218" s="4"/>
      <c r="M218" s="4"/>
    </row>
    <row r="219" spans="2:13" ht="19.5" customHeight="1">
      <c r="B219" s="69"/>
      <c r="C219" s="1"/>
      <c r="D219" s="41"/>
      <c r="E219" s="3"/>
      <c r="F219" s="3"/>
      <c r="G219" s="3"/>
      <c r="H219" s="74"/>
      <c r="I219" s="4"/>
      <c r="J219" s="4"/>
      <c r="K219" s="4"/>
      <c r="L219" s="4"/>
      <c r="M219" s="4"/>
    </row>
    <row r="220" ht="19.5" customHeight="1"/>
    <row r="221" ht="19.5" customHeight="1">
      <c r="D221" s="59"/>
    </row>
    <row r="222" spans="7:12" ht="19.5" customHeight="1">
      <c r="G222" s="43"/>
      <c r="H222" s="43"/>
      <c r="I222" s="43"/>
      <c r="J222" s="43"/>
      <c r="K222" s="43"/>
      <c r="L222" s="43"/>
    </row>
    <row r="223" spans="7:12" ht="19.5" customHeight="1">
      <c r="G223" s="43"/>
      <c r="H223" s="43"/>
      <c r="I223" s="43"/>
      <c r="J223" s="43"/>
      <c r="K223" s="43"/>
      <c r="L223" s="43"/>
    </row>
    <row r="224" spans="7:12" ht="19.5" customHeight="1">
      <c r="G224" s="43"/>
      <c r="H224" s="43"/>
      <c r="I224" s="43"/>
      <c r="J224" s="43"/>
      <c r="K224" s="43"/>
      <c r="L224" s="43"/>
    </row>
    <row r="225" spans="7:12" ht="19.5" customHeight="1">
      <c r="G225" s="43"/>
      <c r="H225" s="43"/>
      <c r="I225" s="43"/>
      <c r="J225" s="43"/>
      <c r="K225" s="43"/>
      <c r="L225" s="43"/>
    </row>
    <row r="226" spans="7:12" ht="19.5" customHeight="1">
      <c r="G226" s="43"/>
      <c r="H226" s="43"/>
      <c r="I226" s="43"/>
      <c r="J226" s="43"/>
      <c r="K226" s="43"/>
      <c r="L226" s="43"/>
    </row>
    <row r="227" spans="7:12" ht="19.5" customHeight="1">
      <c r="G227" s="43"/>
      <c r="H227" s="43"/>
      <c r="I227" s="43"/>
      <c r="J227" s="43"/>
      <c r="K227" s="43"/>
      <c r="L227" s="43"/>
    </row>
    <row r="228" spans="7:12" ht="19.5" customHeight="1">
      <c r="G228" s="43"/>
      <c r="H228" s="43"/>
      <c r="I228" s="43"/>
      <c r="J228" s="43"/>
      <c r="K228" s="43"/>
      <c r="L228" s="43"/>
    </row>
    <row r="229" spans="7:12" ht="19.5" customHeight="1">
      <c r="G229" s="43"/>
      <c r="H229" s="43"/>
      <c r="I229" s="43"/>
      <c r="J229" s="43"/>
      <c r="K229" s="43"/>
      <c r="L229" s="43"/>
    </row>
    <row r="230" spans="7:12" ht="19.5" customHeight="1">
      <c r="G230" s="43"/>
      <c r="H230" s="43"/>
      <c r="I230" s="43"/>
      <c r="J230" s="43"/>
      <c r="K230" s="43"/>
      <c r="L230" s="43"/>
    </row>
    <row r="231" spans="7:12" ht="19.5" customHeight="1">
      <c r="G231" s="43"/>
      <c r="H231" s="43"/>
      <c r="I231" s="43"/>
      <c r="J231" s="43"/>
      <c r="K231" s="43"/>
      <c r="L231" s="43"/>
    </row>
    <row r="232" spans="7:12" ht="19.5" customHeight="1">
      <c r="G232" s="43"/>
      <c r="H232" s="43"/>
      <c r="I232" s="43"/>
      <c r="J232" s="43"/>
      <c r="K232" s="43"/>
      <c r="L232" s="43"/>
    </row>
    <row r="233" spans="7:12" ht="19.5" customHeight="1">
      <c r="G233" s="43"/>
      <c r="H233" s="43"/>
      <c r="I233" s="43"/>
      <c r="J233" s="43"/>
      <c r="K233" s="43"/>
      <c r="L233" s="43"/>
    </row>
    <row r="234" spans="7:12" ht="19.5" customHeight="1">
      <c r="G234" s="43"/>
      <c r="H234" s="43"/>
      <c r="I234" s="43"/>
      <c r="J234" s="43"/>
      <c r="K234" s="43"/>
      <c r="L234" s="43"/>
    </row>
    <row r="235" spans="7:12" ht="19.5" customHeight="1">
      <c r="G235" s="43"/>
      <c r="H235" s="43"/>
      <c r="I235" s="43"/>
      <c r="J235" s="43"/>
      <c r="K235" s="43"/>
      <c r="L235" s="43"/>
    </row>
    <row r="236" spans="7:12" ht="19.5" customHeight="1">
      <c r="G236" s="43"/>
      <c r="H236" s="43"/>
      <c r="I236" s="43"/>
      <c r="J236" s="43"/>
      <c r="K236" s="43"/>
      <c r="L236" s="43"/>
    </row>
    <row r="237" spans="7:12" ht="19.5" customHeight="1">
      <c r="G237" s="43"/>
      <c r="H237" s="43"/>
      <c r="I237" s="43"/>
      <c r="J237" s="43"/>
      <c r="K237" s="43"/>
      <c r="L237" s="43"/>
    </row>
    <row r="238" spans="7:12" ht="19.5" customHeight="1">
      <c r="G238" s="43"/>
      <c r="H238" s="43"/>
      <c r="I238" s="43"/>
      <c r="J238" s="43"/>
      <c r="K238" s="43"/>
      <c r="L238" s="43"/>
    </row>
    <row r="239" spans="7:12" ht="19.5" customHeight="1">
      <c r="G239" s="43"/>
      <c r="H239" s="43"/>
      <c r="I239" s="43"/>
      <c r="J239" s="43"/>
      <c r="K239" s="43"/>
      <c r="L239" s="43"/>
    </row>
    <row r="240" spans="7:12" ht="19.5" customHeight="1">
      <c r="G240" s="43"/>
      <c r="H240" s="43"/>
      <c r="I240" s="43"/>
      <c r="J240" s="43"/>
      <c r="K240" s="43"/>
      <c r="L240" s="43"/>
    </row>
    <row r="241" spans="7:12" ht="19.5" customHeight="1">
      <c r="G241" s="43"/>
      <c r="H241" s="43"/>
      <c r="I241" s="43"/>
      <c r="J241" s="43"/>
      <c r="K241" s="43"/>
      <c r="L241" s="43"/>
    </row>
    <row r="242" spans="7:12" ht="19.5" customHeight="1">
      <c r="G242" s="43"/>
      <c r="H242" s="43"/>
      <c r="I242" s="43"/>
      <c r="J242" s="43"/>
      <c r="K242" s="43"/>
      <c r="L242" s="43"/>
    </row>
    <row r="243" spans="7:12" ht="19.5" customHeight="1">
      <c r="G243" s="43"/>
      <c r="H243" s="43"/>
      <c r="I243" s="43"/>
      <c r="J243" s="43"/>
      <c r="K243" s="43"/>
      <c r="L243" s="43"/>
    </row>
    <row r="244" spans="7:12" ht="19.5" customHeight="1">
      <c r="G244" s="43"/>
      <c r="H244" s="43"/>
      <c r="I244" s="43"/>
      <c r="J244" s="43"/>
      <c r="K244" s="43"/>
      <c r="L244" s="43"/>
    </row>
    <row r="245" spans="7:12" ht="19.5" customHeight="1">
      <c r="G245" s="43"/>
      <c r="H245" s="43"/>
      <c r="I245" s="43"/>
      <c r="J245" s="43"/>
      <c r="K245" s="43"/>
      <c r="L245" s="43"/>
    </row>
    <row r="246" spans="7:12" ht="19.5" customHeight="1">
      <c r="G246" s="43"/>
      <c r="H246" s="43"/>
      <c r="I246" s="43"/>
      <c r="J246" s="43"/>
      <c r="K246" s="43"/>
      <c r="L246" s="43"/>
    </row>
    <row r="247" spans="7:12" ht="19.5" customHeight="1">
      <c r="G247" s="43"/>
      <c r="H247" s="43"/>
      <c r="I247" s="43"/>
      <c r="J247" s="43"/>
      <c r="K247" s="43"/>
      <c r="L247" s="43"/>
    </row>
    <row r="248" spans="7:12" ht="19.5" customHeight="1">
      <c r="G248" s="43"/>
      <c r="H248" s="43"/>
      <c r="I248" s="43"/>
      <c r="J248" s="43"/>
      <c r="K248" s="43"/>
      <c r="L248" s="43"/>
    </row>
    <row r="249" spans="7:12" ht="19.5" customHeight="1">
      <c r="G249" s="43"/>
      <c r="H249" s="43"/>
      <c r="I249" s="43"/>
      <c r="J249" s="43"/>
      <c r="K249" s="43"/>
      <c r="L249" s="43"/>
    </row>
    <row r="250" spans="7:12" ht="19.5" customHeight="1">
      <c r="G250" s="43"/>
      <c r="H250" s="43"/>
      <c r="I250" s="43"/>
      <c r="J250" s="43"/>
      <c r="K250" s="43"/>
      <c r="L250" s="43"/>
    </row>
    <row r="251" spans="7:12" ht="19.5" customHeight="1">
      <c r="G251" s="43"/>
      <c r="H251" s="43"/>
      <c r="I251" s="43"/>
      <c r="J251" s="43"/>
      <c r="K251" s="43"/>
      <c r="L251" s="43"/>
    </row>
    <row r="252" spans="7:12" ht="19.5" customHeight="1">
      <c r="G252" s="43"/>
      <c r="H252" s="43"/>
      <c r="I252" s="43"/>
      <c r="J252" s="43"/>
      <c r="K252" s="43"/>
      <c r="L252" s="43"/>
    </row>
    <row r="253" spans="7:12" ht="19.5" customHeight="1">
      <c r="G253" s="43"/>
      <c r="H253" s="43"/>
      <c r="I253" s="43"/>
      <c r="J253" s="43"/>
      <c r="K253" s="43"/>
      <c r="L253" s="43"/>
    </row>
    <row r="254" spans="7:12" ht="19.5" customHeight="1">
      <c r="G254" s="43"/>
      <c r="H254" s="43"/>
      <c r="I254" s="43"/>
      <c r="J254" s="43"/>
      <c r="K254" s="43"/>
      <c r="L254" s="43"/>
    </row>
    <row r="255" spans="7:12" ht="19.5" customHeight="1">
      <c r="G255" s="43"/>
      <c r="H255" s="43"/>
      <c r="I255" s="43"/>
      <c r="J255" s="43"/>
      <c r="K255" s="43"/>
      <c r="L255" s="43"/>
    </row>
    <row r="256" spans="7:12" ht="19.5" customHeight="1">
      <c r="G256" s="43"/>
      <c r="H256" s="43"/>
      <c r="I256" s="43"/>
      <c r="J256" s="43"/>
      <c r="K256" s="43"/>
      <c r="L256" s="43"/>
    </row>
    <row r="257" spans="7:12" ht="19.5" customHeight="1">
      <c r="G257" s="43"/>
      <c r="H257" s="43"/>
      <c r="I257" s="43"/>
      <c r="J257" s="43"/>
      <c r="K257" s="43"/>
      <c r="L257" s="43"/>
    </row>
    <row r="258" spans="7:12" ht="19.5" customHeight="1">
      <c r="G258" s="43"/>
      <c r="H258" s="43"/>
      <c r="I258" s="43"/>
      <c r="J258" s="43"/>
      <c r="K258" s="43"/>
      <c r="L258" s="43"/>
    </row>
    <row r="259" spans="7:12" ht="19.5" customHeight="1">
      <c r="G259" s="43"/>
      <c r="H259" s="43"/>
      <c r="I259" s="43"/>
      <c r="J259" s="43"/>
      <c r="K259" s="43"/>
      <c r="L259" s="43"/>
    </row>
    <row r="260" spans="7:12" ht="19.5" customHeight="1">
      <c r="G260" s="43"/>
      <c r="H260" s="43"/>
      <c r="I260" s="43"/>
      <c r="J260" s="43"/>
      <c r="K260" s="43"/>
      <c r="L260" s="43"/>
    </row>
    <row r="261" spans="7:12" ht="19.5" customHeight="1">
      <c r="G261" s="43"/>
      <c r="H261" s="43"/>
      <c r="I261" s="43"/>
      <c r="J261" s="43"/>
      <c r="K261" s="43"/>
      <c r="L261" s="43"/>
    </row>
    <row r="262" spans="7:12" ht="19.5" customHeight="1">
      <c r="G262" s="43"/>
      <c r="H262" s="43"/>
      <c r="I262" s="43"/>
      <c r="J262" s="43"/>
      <c r="K262" s="43"/>
      <c r="L262" s="43"/>
    </row>
    <row r="263" spans="7:12" ht="19.5" customHeight="1">
      <c r="G263" s="43"/>
      <c r="H263" s="43"/>
      <c r="I263" s="43"/>
      <c r="J263" s="43"/>
      <c r="K263" s="43"/>
      <c r="L263" s="43"/>
    </row>
    <row r="264" spans="7:12" ht="19.5" customHeight="1">
      <c r="G264" s="43"/>
      <c r="H264" s="43"/>
      <c r="I264" s="43"/>
      <c r="J264" s="43"/>
      <c r="K264" s="43"/>
      <c r="L264" s="43"/>
    </row>
    <row r="265" spans="7:12" ht="19.5" customHeight="1">
      <c r="G265" s="43"/>
      <c r="H265" s="43"/>
      <c r="I265" s="43"/>
      <c r="J265" s="43"/>
      <c r="K265" s="43"/>
      <c r="L265" s="43"/>
    </row>
    <row r="266" spans="7:12" ht="19.5" customHeight="1">
      <c r="G266" s="43"/>
      <c r="H266" s="43"/>
      <c r="I266" s="43"/>
      <c r="J266" s="43"/>
      <c r="K266" s="43"/>
      <c r="L266" s="43"/>
    </row>
    <row r="267" spans="7:12" ht="19.5" customHeight="1">
      <c r="G267" s="43"/>
      <c r="H267" s="43"/>
      <c r="I267" s="43"/>
      <c r="J267" s="43"/>
      <c r="K267" s="43"/>
      <c r="L267" s="43"/>
    </row>
    <row r="268" spans="7:12" ht="19.5" customHeight="1">
      <c r="G268" s="43"/>
      <c r="H268" s="43"/>
      <c r="I268" s="43"/>
      <c r="J268" s="43"/>
      <c r="K268" s="43"/>
      <c r="L268" s="43"/>
    </row>
    <row r="269" spans="7:12" ht="19.5" customHeight="1">
      <c r="G269" s="43"/>
      <c r="H269" s="43"/>
      <c r="I269" s="43"/>
      <c r="J269" s="43"/>
      <c r="K269" s="43"/>
      <c r="L269" s="43"/>
    </row>
    <row r="270" spans="7:12" ht="19.5" customHeight="1">
      <c r="G270" s="43"/>
      <c r="H270" s="43"/>
      <c r="I270" s="43"/>
      <c r="J270" s="43"/>
      <c r="K270" s="43"/>
      <c r="L270" s="43"/>
    </row>
    <row r="271" spans="7:12" ht="19.5" customHeight="1">
      <c r="G271" s="43"/>
      <c r="H271" s="43"/>
      <c r="I271" s="43"/>
      <c r="J271" s="43"/>
      <c r="K271" s="43"/>
      <c r="L271" s="43"/>
    </row>
    <row r="272" spans="7:12" ht="19.5" customHeight="1">
      <c r="G272" s="43"/>
      <c r="H272" s="43"/>
      <c r="I272" s="43"/>
      <c r="J272" s="43"/>
      <c r="K272" s="43"/>
      <c r="L272" s="43"/>
    </row>
    <row r="273" spans="7:12" ht="19.5" customHeight="1">
      <c r="G273" s="43"/>
      <c r="H273" s="43"/>
      <c r="I273" s="43"/>
      <c r="J273" s="43"/>
      <c r="K273" s="43"/>
      <c r="L273" s="43"/>
    </row>
    <row r="274" spans="7:12" ht="19.5" customHeight="1">
      <c r="G274" s="43"/>
      <c r="H274" s="43"/>
      <c r="I274" s="43"/>
      <c r="J274" s="43"/>
      <c r="K274" s="43"/>
      <c r="L274" s="43"/>
    </row>
    <row r="275" spans="7:12" ht="19.5" customHeight="1">
      <c r="G275" s="43"/>
      <c r="H275" s="43"/>
      <c r="I275" s="43"/>
      <c r="J275" s="43"/>
      <c r="K275" s="43"/>
      <c r="L275" s="43"/>
    </row>
    <row r="276" spans="7:12" ht="19.5" customHeight="1">
      <c r="G276" s="43"/>
      <c r="H276" s="43"/>
      <c r="I276" s="43"/>
      <c r="J276" s="43"/>
      <c r="K276" s="43"/>
      <c r="L276" s="43"/>
    </row>
    <row r="277" spans="7:12" ht="19.5" customHeight="1">
      <c r="G277" s="43"/>
      <c r="H277" s="43"/>
      <c r="I277" s="43"/>
      <c r="J277" s="43"/>
      <c r="K277" s="43"/>
      <c r="L277" s="43"/>
    </row>
    <row r="278" spans="7:12" ht="19.5" customHeight="1">
      <c r="G278" s="43"/>
      <c r="H278" s="43"/>
      <c r="I278" s="43"/>
      <c r="J278" s="43"/>
      <c r="K278" s="43"/>
      <c r="L278" s="43"/>
    </row>
    <row r="279" spans="7:12" ht="19.5" customHeight="1">
      <c r="G279" s="43"/>
      <c r="H279" s="43"/>
      <c r="I279" s="43"/>
      <c r="J279" s="43"/>
      <c r="K279" s="43"/>
      <c r="L279" s="43"/>
    </row>
    <row r="280" spans="7:12" ht="19.5" customHeight="1">
      <c r="G280" s="43"/>
      <c r="H280" s="43"/>
      <c r="I280" s="43"/>
      <c r="J280" s="43"/>
      <c r="K280" s="43"/>
      <c r="L280" s="43"/>
    </row>
    <row r="281" spans="7:12" ht="19.5" customHeight="1">
      <c r="G281" s="43"/>
      <c r="H281" s="43"/>
      <c r="I281" s="43"/>
      <c r="J281" s="43"/>
      <c r="K281" s="43"/>
      <c r="L281" s="43"/>
    </row>
    <row r="282" spans="7:12" ht="19.5" customHeight="1">
      <c r="G282" s="43"/>
      <c r="H282" s="43"/>
      <c r="I282" s="43"/>
      <c r="J282" s="43"/>
      <c r="K282" s="43"/>
      <c r="L282" s="43"/>
    </row>
    <row r="283" spans="7:12" ht="19.5" customHeight="1">
      <c r="G283" s="43"/>
      <c r="H283" s="43"/>
      <c r="I283" s="43"/>
      <c r="J283" s="43"/>
      <c r="K283" s="43"/>
      <c r="L283" s="43"/>
    </row>
    <row r="284" spans="7:12" ht="19.5" customHeight="1">
      <c r="G284" s="43"/>
      <c r="H284" s="43"/>
      <c r="I284" s="43"/>
      <c r="J284" s="43"/>
      <c r="K284" s="43"/>
      <c r="L284" s="43"/>
    </row>
    <row r="285" spans="7:12" ht="19.5" customHeight="1">
      <c r="G285" s="43"/>
      <c r="H285" s="43"/>
      <c r="I285" s="43"/>
      <c r="J285" s="43"/>
      <c r="K285" s="43"/>
      <c r="L285" s="43"/>
    </row>
    <row r="286" spans="7:12" ht="19.5" customHeight="1">
      <c r="G286" s="43"/>
      <c r="H286" s="43"/>
      <c r="I286" s="43"/>
      <c r="J286" s="43"/>
      <c r="K286" s="43"/>
      <c r="L286" s="43"/>
    </row>
    <row r="287" spans="7:12" ht="19.5" customHeight="1">
      <c r="G287" s="43"/>
      <c r="H287" s="43"/>
      <c r="I287" s="43"/>
      <c r="J287" s="43"/>
      <c r="K287" s="43"/>
      <c r="L287" s="43"/>
    </row>
    <row r="288" spans="7:12" ht="19.5" customHeight="1">
      <c r="G288" s="43"/>
      <c r="H288" s="43"/>
      <c r="I288" s="43"/>
      <c r="J288" s="43"/>
      <c r="K288" s="43"/>
      <c r="L288" s="43"/>
    </row>
    <row r="289" spans="7:12" ht="19.5" customHeight="1">
      <c r="G289" s="43"/>
      <c r="H289" s="43"/>
      <c r="I289" s="43"/>
      <c r="J289" s="43"/>
      <c r="K289" s="43"/>
      <c r="L289" s="43"/>
    </row>
    <row r="290" spans="7:12" ht="19.5" customHeight="1">
      <c r="G290" s="43"/>
      <c r="H290" s="43"/>
      <c r="I290" s="43"/>
      <c r="J290" s="43"/>
      <c r="K290" s="43"/>
      <c r="L290" s="43"/>
    </row>
    <row r="291" spans="7:12" ht="19.5" customHeight="1">
      <c r="G291" s="43"/>
      <c r="H291" s="43"/>
      <c r="I291" s="43"/>
      <c r="J291" s="43"/>
      <c r="K291" s="43"/>
      <c r="L291" s="43"/>
    </row>
    <row r="292" spans="7:12" ht="19.5" customHeight="1">
      <c r="G292" s="43"/>
      <c r="H292" s="43"/>
      <c r="I292" s="43"/>
      <c r="J292" s="43"/>
      <c r="K292" s="43"/>
      <c r="L292" s="43"/>
    </row>
    <row r="293" spans="7:12" ht="19.5" customHeight="1">
      <c r="G293" s="43"/>
      <c r="H293" s="43"/>
      <c r="I293" s="43"/>
      <c r="J293" s="43"/>
      <c r="K293" s="43"/>
      <c r="L293" s="43"/>
    </row>
    <row r="294" spans="7:12" ht="19.5" customHeight="1">
      <c r="G294" s="43"/>
      <c r="H294" s="43"/>
      <c r="I294" s="43"/>
      <c r="J294" s="43"/>
      <c r="K294" s="43"/>
      <c r="L294" s="43"/>
    </row>
    <row r="295" spans="7:12" ht="19.5" customHeight="1">
      <c r="G295" s="43"/>
      <c r="H295" s="43"/>
      <c r="I295" s="43"/>
      <c r="J295" s="43"/>
      <c r="K295" s="43"/>
      <c r="L295" s="43"/>
    </row>
    <row r="296" spans="7:12" ht="19.5" customHeight="1">
      <c r="G296" s="43"/>
      <c r="H296" s="43"/>
      <c r="I296" s="43"/>
      <c r="J296" s="43"/>
      <c r="K296" s="43"/>
      <c r="L296" s="43"/>
    </row>
    <row r="297" spans="7:12" ht="19.5" customHeight="1">
      <c r="G297" s="43"/>
      <c r="H297" s="43"/>
      <c r="I297" s="43"/>
      <c r="J297" s="43"/>
      <c r="K297" s="43"/>
      <c r="L297" s="43"/>
    </row>
    <row r="298" spans="7:12" ht="19.5" customHeight="1">
      <c r="G298" s="43"/>
      <c r="H298" s="43"/>
      <c r="I298" s="43"/>
      <c r="J298" s="43"/>
      <c r="K298" s="43"/>
      <c r="L298" s="43"/>
    </row>
    <row r="299" spans="7:12" ht="19.5" customHeight="1">
      <c r="G299" s="43"/>
      <c r="H299" s="43"/>
      <c r="I299" s="43"/>
      <c r="J299" s="43"/>
      <c r="K299" s="43"/>
      <c r="L299" s="43"/>
    </row>
    <row r="300" spans="7:12" ht="19.5" customHeight="1">
      <c r="G300" s="43"/>
      <c r="H300" s="43"/>
      <c r="I300" s="43"/>
      <c r="J300" s="43"/>
      <c r="K300" s="43"/>
      <c r="L300" s="43"/>
    </row>
    <row r="301" spans="7:12" ht="19.5" customHeight="1">
      <c r="G301" s="43"/>
      <c r="H301" s="43"/>
      <c r="I301" s="43"/>
      <c r="J301" s="43"/>
      <c r="K301" s="43"/>
      <c r="L301" s="43"/>
    </row>
    <row r="302" spans="7:12" ht="19.5" customHeight="1">
      <c r="G302" s="43"/>
      <c r="H302" s="43"/>
      <c r="I302" s="43"/>
      <c r="J302" s="43"/>
      <c r="K302" s="43"/>
      <c r="L302" s="43"/>
    </row>
    <row r="303" spans="7:12" ht="19.5" customHeight="1">
      <c r="G303" s="43"/>
      <c r="H303" s="43"/>
      <c r="I303" s="43"/>
      <c r="J303" s="43"/>
      <c r="K303" s="43"/>
      <c r="L303" s="43"/>
    </row>
    <row r="304" spans="7:12" ht="19.5" customHeight="1">
      <c r="G304" s="43"/>
      <c r="H304" s="43"/>
      <c r="I304" s="43"/>
      <c r="J304" s="43"/>
      <c r="K304" s="43"/>
      <c r="L304" s="43"/>
    </row>
    <row r="305" spans="7:12" ht="19.5" customHeight="1">
      <c r="G305" s="43"/>
      <c r="H305" s="43"/>
      <c r="I305" s="43"/>
      <c r="J305" s="43"/>
      <c r="K305" s="43"/>
      <c r="L305" s="43"/>
    </row>
    <row r="306" spans="7:12" ht="19.5" customHeight="1">
      <c r="G306" s="43"/>
      <c r="H306" s="43"/>
      <c r="I306" s="43"/>
      <c r="J306" s="43"/>
      <c r="K306" s="43"/>
      <c r="L306" s="43"/>
    </row>
    <row r="307" spans="7:12" ht="19.5" customHeight="1">
      <c r="G307" s="43"/>
      <c r="H307" s="43"/>
      <c r="I307" s="43"/>
      <c r="J307" s="43"/>
      <c r="K307" s="43"/>
      <c r="L307" s="43"/>
    </row>
    <row r="308" spans="7:12" ht="19.5" customHeight="1">
      <c r="G308" s="43"/>
      <c r="H308" s="43"/>
      <c r="I308" s="43"/>
      <c r="J308" s="43"/>
      <c r="K308" s="43"/>
      <c r="L308" s="43"/>
    </row>
    <row r="309" spans="7:12" ht="19.5" customHeight="1">
      <c r="G309" s="43"/>
      <c r="H309" s="43"/>
      <c r="I309" s="43"/>
      <c r="J309" s="43"/>
      <c r="K309" s="43"/>
      <c r="L309" s="43"/>
    </row>
    <row r="310" spans="7:12" ht="19.5" customHeight="1">
      <c r="G310" s="43"/>
      <c r="H310" s="43"/>
      <c r="I310" s="43"/>
      <c r="J310" s="43"/>
      <c r="K310" s="43"/>
      <c r="L310" s="43"/>
    </row>
    <row r="311" spans="7:12" ht="19.5" customHeight="1">
      <c r="G311" s="43"/>
      <c r="H311" s="43"/>
      <c r="I311" s="43"/>
      <c r="J311" s="43"/>
      <c r="K311" s="43"/>
      <c r="L311" s="43"/>
    </row>
    <row r="312" spans="7:12" ht="19.5" customHeight="1">
      <c r="G312" s="43"/>
      <c r="H312" s="43"/>
      <c r="I312" s="43"/>
      <c r="J312" s="43"/>
      <c r="K312" s="43"/>
      <c r="L312" s="43"/>
    </row>
    <row r="313" spans="7:12" ht="19.5" customHeight="1">
      <c r="G313" s="43"/>
      <c r="H313" s="43"/>
      <c r="I313" s="43"/>
      <c r="J313" s="43"/>
      <c r="K313" s="43"/>
      <c r="L313" s="43"/>
    </row>
    <row r="314" spans="7:12" ht="19.5" customHeight="1">
      <c r="G314" s="43"/>
      <c r="H314" s="43"/>
      <c r="I314" s="43"/>
      <c r="J314" s="43"/>
      <c r="K314" s="43"/>
      <c r="L314" s="43"/>
    </row>
    <row r="315" spans="7:12" ht="19.5" customHeight="1">
      <c r="G315" s="43"/>
      <c r="H315" s="43"/>
      <c r="I315" s="43"/>
      <c r="J315" s="43"/>
      <c r="K315" s="43"/>
      <c r="L315" s="43"/>
    </row>
    <row r="316" spans="7:12" ht="19.5" customHeight="1">
      <c r="G316" s="43"/>
      <c r="H316" s="43"/>
      <c r="I316" s="43"/>
      <c r="J316" s="43"/>
      <c r="K316" s="43"/>
      <c r="L316" s="43"/>
    </row>
    <row r="317" spans="7:12" ht="19.5" customHeight="1">
      <c r="G317" s="43"/>
      <c r="H317" s="43"/>
      <c r="I317" s="43"/>
      <c r="J317" s="43"/>
      <c r="K317" s="43"/>
      <c r="L317" s="43"/>
    </row>
    <row r="318" spans="7:12" ht="19.5" customHeight="1">
      <c r="G318" s="43"/>
      <c r="H318" s="43"/>
      <c r="I318" s="43"/>
      <c r="J318" s="43"/>
      <c r="K318" s="43"/>
      <c r="L318" s="43"/>
    </row>
    <row r="319" spans="7:12" ht="19.5" customHeight="1">
      <c r="G319" s="43"/>
      <c r="H319" s="43"/>
      <c r="I319" s="43"/>
      <c r="J319" s="43"/>
      <c r="K319" s="43"/>
      <c r="L319" s="43"/>
    </row>
    <row r="320" spans="7:12" ht="19.5" customHeight="1">
      <c r="G320" s="43"/>
      <c r="H320" s="43"/>
      <c r="I320" s="43"/>
      <c r="J320" s="43"/>
      <c r="K320" s="43"/>
      <c r="L320" s="43"/>
    </row>
    <row r="321" spans="7:12" ht="19.5" customHeight="1">
      <c r="G321" s="43"/>
      <c r="H321" s="43"/>
      <c r="I321" s="43"/>
      <c r="J321" s="43"/>
      <c r="K321" s="43"/>
      <c r="L321" s="43"/>
    </row>
    <row r="322" spans="7:12" ht="19.5" customHeight="1">
      <c r="G322" s="43"/>
      <c r="H322" s="43"/>
      <c r="I322" s="43"/>
      <c r="J322" s="43"/>
      <c r="K322" s="43"/>
      <c r="L322" s="43"/>
    </row>
    <row r="323" spans="7:12" ht="19.5" customHeight="1">
      <c r="G323" s="43"/>
      <c r="H323" s="43"/>
      <c r="I323" s="43"/>
      <c r="J323" s="43"/>
      <c r="K323" s="43"/>
      <c r="L323" s="43"/>
    </row>
    <row r="324" spans="7:12" ht="19.5" customHeight="1">
      <c r="G324" s="43"/>
      <c r="H324" s="43"/>
      <c r="I324" s="43"/>
      <c r="J324" s="43"/>
      <c r="K324" s="43"/>
      <c r="L324" s="43"/>
    </row>
    <row r="325" spans="7:12" ht="19.5" customHeight="1">
      <c r="G325" s="43"/>
      <c r="H325" s="43"/>
      <c r="I325" s="43"/>
      <c r="J325" s="43"/>
      <c r="K325" s="43"/>
      <c r="L325" s="43"/>
    </row>
    <row r="326" spans="7:12" ht="19.5" customHeight="1">
      <c r="G326" s="43"/>
      <c r="H326" s="43"/>
      <c r="I326" s="43"/>
      <c r="J326" s="43"/>
      <c r="K326" s="43"/>
      <c r="L326" s="43"/>
    </row>
    <row r="327" spans="7:12" ht="19.5" customHeight="1">
      <c r="G327" s="43"/>
      <c r="H327" s="43"/>
      <c r="I327" s="43"/>
      <c r="J327" s="43"/>
      <c r="K327" s="43"/>
      <c r="L327" s="43"/>
    </row>
    <row r="328" spans="7:12" ht="19.5" customHeight="1">
      <c r="G328" s="43"/>
      <c r="H328" s="43"/>
      <c r="I328" s="43"/>
      <c r="J328" s="43"/>
      <c r="K328" s="43"/>
      <c r="L328" s="43"/>
    </row>
    <row r="329" spans="7:12" ht="19.5" customHeight="1">
      <c r="G329" s="43"/>
      <c r="H329" s="43"/>
      <c r="I329" s="43"/>
      <c r="J329" s="43"/>
      <c r="K329" s="43"/>
      <c r="L329" s="43"/>
    </row>
    <row r="330" spans="7:12" ht="19.5" customHeight="1">
      <c r="G330" s="43"/>
      <c r="H330" s="43"/>
      <c r="I330" s="43"/>
      <c r="J330" s="43"/>
      <c r="K330" s="43"/>
      <c r="L330" s="43"/>
    </row>
    <row r="331" spans="7:12" ht="19.5" customHeight="1">
      <c r="G331" s="43"/>
      <c r="H331" s="43"/>
      <c r="I331" s="43"/>
      <c r="J331" s="43"/>
      <c r="K331" s="43"/>
      <c r="L331" s="43"/>
    </row>
    <row r="332" spans="7:12" ht="19.5" customHeight="1">
      <c r="G332" s="43"/>
      <c r="H332" s="43"/>
      <c r="I332" s="43"/>
      <c r="J332" s="43"/>
      <c r="K332" s="43"/>
      <c r="L332" s="43"/>
    </row>
    <row r="333" spans="7:12" ht="19.5" customHeight="1">
      <c r="G333" s="43"/>
      <c r="H333" s="43"/>
      <c r="I333" s="43"/>
      <c r="J333" s="43"/>
      <c r="K333" s="43"/>
      <c r="L333" s="43"/>
    </row>
    <row r="334" spans="7:12" ht="19.5" customHeight="1">
      <c r="G334" s="43"/>
      <c r="H334" s="43"/>
      <c r="I334" s="43"/>
      <c r="J334" s="43"/>
      <c r="K334" s="43"/>
      <c r="L334" s="43"/>
    </row>
    <row r="335" spans="7:12" ht="19.5" customHeight="1">
      <c r="G335" s="43"/>
      <c r="H335" s="43"/>
      <c r="I335" s="43"/>
      <c r="J335" s="43"/>
      <c r="K335" s="43"/>
      <c r="L335" s="43"/>
    </row>
    <row r="336" spans="7:12" ht="19.5" customHeight="1">
      <c r="G336" s="43"/>
      <c r="H336" s="43"/>
      <c r="I336" s="43"/>
      <c r="J336" s="43"/>
      <c r="K336" s="43"/>
      <c r="L336" s="43"/>
    </row>
    <row r="337" spans="7:12" ht="19.5" customHeight="1">
      <c r="G337" s="43"/>
      <c r="H337" s="43"/>
      <c r="I337" s="43"/>
      <c r="J337" s="43"/>
      <c r="K337" s="43"/>
      <c r="L337" s="43"/>
    </row>
    <row r="338" spans="7:12" ht="19.5" customHeight="1">
      <c r="G338" s="43"/>
      <c r="H338" s="43"/>
      <c r="I338" s="43"/>
      <c r="J338" s="43"/>
      <c r="K338" s="43"/>
      <c r="L338" s="43"/>
    </row>
    <row r="339" spans="7:12" ht="19.5" customHeight="1">
      <c r="G339" s="43"/>
      <c r="H339" s="43"/>
      <c r="I339" s="43"/>
      <c r="J339" s="43"/>
      <c r="K339" s="43"/>
      <c r="L339" s="43"/>
    </row>
    <row r="340" spans="7:12" ht="19.5" customHeight="1">
      <c r="G340" s="43"/>
      <c r="H340" s="43"/>
      <c r="I340" s="43"/>
      <c r="J340" s="43"/>
      <c r="K340" s="43"/>
      <c r="L340" s="43"/>
    </row>
    <row r="341" spans="7:12" ht="19.5" customHeight="1">
      <c r="G341" s="43"/>
      <c r="H341" s="43"/>
      <c r="I341" s="43"/>
      <c r="J341" s="43"/>
      <c r="K341" s="43"/>
      <c r="L341" s="43"/>
    </row>
    <row r="342" spans="7:12" ht="19.5" customHeight="1">
      <c r="G342" s="43"/>
      <c r="H342" s="43"/>
      <c r="I342" s="43"/>
      <c r="J342" s="43"/>
      <c r="K342" s="43"/>
      <c r="L342" s="43"/>
    </row>
    <row r="343" spans="7:12" ht="19.5" customHeight="1">
      <c r="G343" s="43"/>
      <c r="H343" s="43"/>
      <c r="I343" s="43"/>
      <c r="J343" s="43"/>
      <c r="K343" s="43"/>
      <c r="L343" s="43"/>
    </row>
    <row r="344" spans="7:12" ht="19.5" customHeight="1">
      <c r="G344" s="43"/>
      <c r="H344" s="43"/>
      <c r="I344" s="43"/>
      <c r="J344" s="43"/>
      <c r="K344" s="43"/>
      <c r="L344" s="43"/>
    </row>
    <row r="345" spans="7:12" ht="19.5" customHeight="1">
      <c r="G345" s="43"/>
      <c r="H345" s="43"/>
      <c r="I345" s="43"/>
      <c r="J345" s="43"/>
      <c r="K345" s="43"/>
      <c r="L345" s="43"/>
    </row>
    <row r="346" spans="7:12" ht="19.5" customHeight="1">
      <c r="G346" s="43"/>
      <c r="H346" s="43"/>
      <c r="I346" s="43"/>
      <c r="J346" s="43"/>
      <c r="K346" s="43"/>
      <c r="L346" s="43"/>
    </row>
    <row r="347" spans="7:12" ht="19.5" customHeight="1">
      <c r="G347" s="43"/>
      <c r="H347" s="43"/>
      <c r="I347" s="43"/>
      <c r="J347" s="43"/>
      <c r="K347" s="43"/>
      <c r="L347" s="43"/>
    </row>
    <row r="348" spans="7:12" ht="19.5" customHeight="1">
      <c r="G348" s="43"/>
      <c r="H348" s="43"/>
      <c r="I348" s="43"/>
      <c r="J348" s="43"/>
      <c r="K348" s="43"/>
      <c r="L348" s="43"/>
    </row>
    <row r="349" spans="7:12" ht="19.5" customHeight="1">
      <c r="G349" s="43"/>
      <c r="H349" s="43"/>
      <c r="I349" s="43"/>
      <c r="J349" s="43"/>
      <c r="K349" s="43"/>
      <c r="L349" s="43"/>
    </row>
    <row r="350" spans="7:12" ht="19.5" customHeight="1">
      <c r="G350" s="43"/>
      <c r="H350" s="43"/>
      <c r="I350" s="43"/>
      <c r="J350" s="43"/>
      <c r="K350" s="43"/>
      <c r="L350" s="43"/>
    </row>
    <row r="351" spans="7:12" ht="19.5" customHeight="1">
      <c r="G351" s="43"/>
      <c r="H351" s="43"/>
      <c r="I351" s="43"/>
      <c r="J351" s="43"/>
      <c r="K351" s="43"/>
      <c r="L351" s="43"/>
    </row>
    <row r="352" spans="7:12" ht="19.5" customHeight="1">
      <c r="G352" s="43"/>
      <c r="H352" s="43"/>
      <c r="I352" s="43"/>
      <c r="J352" s="43"/>
      <c r="K352" s="43"/>
      <c r="L352" s="43"/>
    </row>
    <row r="353" spans="7:12" ht="19.5" customHeight="1">
      <c r="G353" s="43"/>
      <c r="H353" s="43"/>
      <c r="I353" s="43"/>
      <c r="J353" s="43"/>
      <c r="K353" s="43"/>
      <c r="L353" s="43"/>
    </row>
    <row r="354" spans="7:12" ht="19.5" customHeight="1">
      <c r="G354" s="43"/>
      <c r="H354" s="43"/>
      <c r="I354" s="43"/>
      <c r="J354" s="43"/>
      <c r="K354" s="43"/>
      <c r="L354" s="43"/>
    </row>
    <row r="355" spans="7:12" ht="19.5" customHeight="1">
      <c r="G355" s="43"/>
      <c r="H355" s="43"/>
      <c r="I355" s="43"/>
      <c r="J355" s="43"/>
      <c r="K355" s="43"/>
      <c r="L355" s="43"/>
    </row>
    <row r="356" spans="7:12" ht="19.5" customHeight="1">
      <c r="G356" s="43"/>
      <c r="H356" s="43"/>
      <c r="I356" s="43"/>
      <c r="J356" s="43"/>
      <c r="K356" s="43"/>
      <c r="L356" s="43"/>
    </row>
    <row r="357" spans="7:12" ht="19.5" customHeight="1">
      <c r="G357" s="43"/>
      <c r="H357" s="43"/>
      <c r="I357" s="43"/>
      <c r="J357" s="43"/>
      <c r="K357" s="43"/>
      <c r="L357" s="43"/>
    </row>
    <row r="358" spans="7:12" ht="19.5" customHeight="1">
      <c r="G358" s="43"/>
      <c r="H358" s="43"/>
      <c r="I358" s="43"/>
      <c r="J358" s="43"/>
      <c r="K358" s="43"/>
      <c r="L358" s="43"/>
    </row>
    <row r="359" spans="7:12" ht="19.5" customHeight="1">
      <c r="G359" s="43"/>
      <c r="H359" s="43"/>
      <c r="I359" s="43"/>
      <c r="J359" s="43"/>
      <c r="K359" s="43"/>
      <c r="L359" s="43"/>
    </row>
    <row r="360" spans="7:12" ht="19.5" customHeight="1">
      <c r="G360" s="43"/>
      <c r="H360" s="43"/>
      <c r="I360" s="43"/>
      <c r="J360" s="43"/>
      <c r="K360" s="43"/>
      <c r="L360" s="43"/>
    </row>
    <row r="361" spans="7:12" ht="19.5" customHeight="1">
      <c r="G361" s="43"/>
      <c r="H361" s="43"/>
      <c r="I361" s="43"/>
      <c r="J361" s="43"/>
      <c r="K361" s="43"/>
      <c r="L361" s="43"/>
    </row>
    <row r="362" spans="7:12" ht="19.5" customHeight="1">
      <c r="G362" s="43"/>
      <c r="H362" s="43"/>
      <c r="I362" s="43"/>
      <c r="J362" s="43"/>
      <c r="K362" s="43"/>
      <c r="L362" s="43"/>
    </row>
    <row r="363" spans="7:12" ht="19.5" customHeight="1">
      <c r="G363" s="43"/>
      <c r="H363" s="43"/>
      <c r="I363" s="43"/>
      <c r="J363" s="43"/>
      <c r="K363" s="43"/>
      <c r="L363" s="43"/>
    </row>
    <row r="364" spans="7:12" ht="19.5" customHeight="1">
      <c r="G364" s="43"/>
      <c r="H364" s="43"/>
      <c r="I364" s="43"/>
      <c r="J364" s="43"/>
      <c r="K364" s="43"/>
      <c r="L364" s="43"/>
    </row>
    <row r="365" spans="7:12" ht="19.5" customHeight="1">
      <c r="G365" s="43"/>
      <c r="H365" s="43"/>
      <c r="I365" s="43"/>
      <c r="J365" s="43"/>
      <c r="K365" s="43"/>
      <c r="L365" s="43"/>
    </row>
    <row r="366" spans="7:12" ht="19.5" customHeight="1">
      <c r="G366" s="43"/>
      <c r="H366" s="43"/>
      <c r="I366" s="43"/>
      <c r="J366" s="43"/>
      <c r="K366" s="43"/>
      <c r="L366" s="43"/>
    </row>
    <row r="367" spans="7:12" ht="19.5" customHeight="1">
      <c r="G367" s="43"/>
      <c r="H367" s="43"/>
      <c r="I367" s="43"/>
      <c r="J367" s="43"/>
      <c r="K367" s="43"/>
      <c r="L367" s="43"/>
    </row>
    <row r="368" spans="7:12" ht="19.5" customHeight="1">
      <c r="G368" s="43"/>
      <c r="H368" s="43"/>
      <c r="I368" s="43"/>
      <c r="J368" s="43"/>
      <c r="K368" s="43"/>
      <c r="L368" s="43"/>
    </row>
    <row r="369" spans="7:12" ht="19.5" customHeight="1">
      <c r="G369" s="43"/>
      <c r="H369" s="43"/>
      <c r="I369" s="43"/>
      <c r="J369" s="43"/>
      <c r="K369" s="43"/>
      <c r="L369" s="43"/>
    </row>
    <row r="370" spans="7:12" ht="19.5" customHeight="1">
      <c r="G370" s="43"/>
      <c r="H370" s="43"/>
      <c r="I370" s="43"/>
      <c r="J370" s="43"/>
      <c r="K370" s="43"/>
      <c r="L370" s="43"/>
    </row>
    <row r="371" spans="7:12" ht="19.5" customHeight="1">
      <c r="G371" s="43"/>
      <c r="H371" s="43"/>
      <c r="I371" s="43"/>
      <c r="J371" s="43"/>
      <c r="K371" s="43"/>
      <c r="L371" s="43"/>
    </row>
    <row r="372" spans="7:12" ht="19.5" customHeight="1">
      <c r="G372" s="43"/>
      <c r="H372" s="43"/>
      <c r="I372" s="43"/>
      <c r="J372" s="43"/>
      <c r="K372" s="43"/>
      <c r="L372" s="43"/>
    </row>
    <row r="373" spans="7:12" ht="19.5" customHeight="1">
      <c r="G373" s="43"/>
      <c r="H373" s="43"/>
      <c r="I373" s="43"/>
      <c r="J373" s="43"/>
      <c r="K373" s="43"/>
      <c r="L373" s="43"/>
    </row>
    <row r="374" spans="7:12" ht="19.5" customHeight="1">
      <c r="G374" s="43"/>
      <c r="H374" s="43"/>
      <c r="I374" s="43"/>
      <c r="J374" s="43"/>
      <c r="K374" s="43"/>
      <c r="L374" s="43"/>
    </row>
    <row r="375" spans="7:12" ht="19.5" customHeight="1">
      <c r="G375" s="43"/>
      <c r="H375" s="43"/>
      <c r="I375" s="43"/>
      <c r="J375" s="43"/>
      <c r="K375" s="43"/>
      <c r="L375" s="43"/>
    </row>
    <row r="376" spans="7:12" ht="19.5" customHeight="1">
      <c r="G376" s="43"/>
      <c r="H376" s="43"/>
      <c r="I376" s="43"/>
      <c r="J376" s="43"/>
      <c r="K376" s="43"/>
      <c r="L376" s="43"/>
    </row>
    <row r="377" spans="7:12" ht="19.5" customHeight="1">
      <c r="G377" s="43"/>
      <c r="H377" s="43"/>
      <c r="I377" s="43"/>
      <c r="J377" s="43"/>
      <c r="K377" s="43"/>
      <c r="L377" s="43"/>
    </row>
    <row r="378" spans="7:12" ht="19.5" customHeight="1">
      <c r="G378" s="43"/>
      <c r="H378" s="43"/>
      <c r="I378" s="43"/>
      <c r="J378" s="43"/>
      <c r="K378" s="43"/>
      <c r="L378" s="43"/>
    </row>
    <row r="379" spans="7:12" ht="19.5" customHeight="1">
      <c r="G379" s="43"/>
      <c r="H379" s="43"/>
      <c r="I379" s="43"/>
      <c r="J379" s="43"/>
      <c r="K379" s="43"/>
      <c r="L379" s="43"/>
    </row>
    <row r="380" spans="7:12" ht="19.5" customHeight="1">
      <c r="G380" s="43"/>
      <c r="H380" s="43"/>
      <c r="I380" s="43"/>
      <c r="J380" s="43"/>
      <c r="K380" s="43"/>
      <c r="L380" s="43"/>
    </row>
    <row r="381" spans="7:12" ht="19.5" customHeight="1">
      <c r="G381" s="43"/>
      <c r="H381" s="43"/>
      <c r="I381" s="43"/>
      <c r="J381" s="43"/>
      <c r="K381" s="43"/>
      <c r="L381" s="43"/>
    </row>
    <row r="382" spans="7:12" ht="19.5" customHeight="1">
      <c r="G382" s="43"/>
      <c r="H382" s="43"/>
      <c r="I382" s="43"/>
      <c r="J382" s="43"/>
      <c r="K382" s="43"/>
      <c r="L382" s="43"/>
    </row>
    <row r="383" spans="7:12" ht="19.5" customHeight="1">
      <c r="G383" s="43"/>
      <c r="H383" s="43"/>
      <c r="I383" s="43"/>
      <c r="J383" s="43"/>
      <c r="K383" s="43"/>
      <c r="L383" s="43"/>
    </row>
    <row r="384" spans="7:12" ht="19.5" customHeight="1">
      <c r="G384" s="43"/>
      <c r="H384" s="43"/>
      <c r="I384" s="43"/>
      <c r="J384" s="43"/>
      <c r="K384" s="43"/>
      <c r="L384" s="43"/>
    </row>
    <row r="385" spans="7:12" ht="19.5" customHeight="1">
      <c r="G385" s="43"/>
      <c r="H385" s="43"/>
      <c r="I385" s="43"/>
      <c r="J385" s="43"/>
      <c r="K385" s="43"/>
      <c r="L385" s="43"/>
    </row>
    <row r="386" spans="7:12" ht="19.5" customHeight="1">
      <c r="G386" s="43"/>
      <c r="H386" s="43"/>
      <c r="I386" s="43"/>
      <c r="J386" s="43"/>
      <c r="K386" s="43"/>
      <c r="L386" s="43"/>
    </row>
    <row r="387" spans="7:12" ht="19.5" customHeight="1">
      <c r="G387" s="43"/>
      <c r="H387" s="43"/>
      <c r="I387" s="43"/>
      <c r="J387" s="43"/>
      <c r="K387" s="43"/>
      <c r="L387" s="43"/>
    </row>
    <row r="388" spans="7:12" ht="19.5" customHeight="1">
      <c r="G388" s="43"/>
      <c r="H388" s="43"/>
      <c r="I388" s="43"/>
      <c r="J388" s="43"/>
      <c r="K388" s="43"/>
      <c r="L388" s="43"/>
    </row>
    <row r="389" spans="7:12" ht="19.5" customHeight="1">
      <c r="G389" s="43"/>
      <c r="H389" s="43"/>
      <c r="I389" s="43"/>
      <c r="J389" s="43"/>
      <c r="K389" s="43"/>
      <c r="L389" s="43"/>
    </row>
    <row r="390" spans="7:12" ht="19.5" customHeight="1">
      <c r="G390" s="43"/>
      <c r="H390" s="43"/>
      <c r="I390" s="43"/>
      <c r="J390" s="43"/>
      <c r="K390" s="43"/>
      <c r="L390" s="43"/>
    </row>
    <row r="391" spans="7:12" ht="19.5" customHeight="1">
      <c r="G391" s="43"/>
      <c r="H391" s="43"/>
      <c r="I391" s="43"/>
      <c r="J391" s="43"/>
      <c r="K391" s="43"/>
      <c r="L391" s="43"/>
    </row>
    <row r="392" spans="7:12" ht="19.5" customHeight="1">
      <c r="G392" s="43"/>
      <c r="H392" s="43"/>
      <c r="I392" s="43"/>
      <c r="J392" s="43"/>
      <c r="K392" s="43"/>
      <c r="L392" s="43"/>
    </row>
    <row r="393" spans="7:12" ht="19.5" customHeight="1">
      <c r="G393" s="43"/>
      <c r="H393" s="43"/>
      <c r="I393" s="43"/>
      <c r="J393" s="43"/>
      <c r="K393" s="43"/>
      <c r="L393" s="43"/>
    </row>
    <row r="394" spans="7:12" ht="19.5" customHeight="1">
      <c r="G394" s="43"/>
      <c r="H394" s="43"/>
      <c r="I394" s="43"/>
      <c r="J394" s="43"/>
      <c r="K394" s="43"/>
      <c r="L394" s="43"/>
    </row>
    <row r="395" spans="7:12" ht="19.5" customHeight="1">
      <c r="G395" s="43"/>
      <c r="H395" s="43"/>
      <c r="I395" s="43"/>
      <c r="J395" s="43"/>
      <c r="K395" s="43"/>
      <c r="L395" s="43"/>
    </row>
    <row r="396" spans="7:12" ht="19.5" customHeight="1">
      <c r="G396" s="43"/>
      <c r="H396" s="43"/>
      <c r="I396" s="43"/>
      <c r="J396" s="43"/>
      <c r="K396" s="43"/>
      <c r="L396" s="43"/>
    </row>
    <row r="397" spans="7:12" ht="19.5" customHeight="1">
      <c r="G397" s="43"/>
      <c r="H397" s="43"/>
      <c r="I397" s="43"/>
      <c r="J397" s="43"/>
      <c r="K397" s="43"/>
      <c r="L397" s="43"/>
    </row>
    <row r="398" spans="7:12" ht="19.5" customHeight="1">
      <c r="G398" s="43"/>
      <c r="H398" s="43"/>
      <c r="I398" s="43"/>
      <c r="J398" s="43"/>
      <c r="K398" s="43"/>
      <c r="L398" s="43"/>
    </row>
    <row r="399" spans="7:12" ht="19.5" customHeight="1">
      <c r="G399" s="43"/>
      <c r="H399" s="43"/>
      <c r="I399" s="43"/>
      <c r="J399" s="43"/>
      <c r="K399" s="43"/>
      <c r="L399" s="43"/>
    </row>
    <row r="400" spans="7:12" ht="19.5" customHeight="1">
      <c r="G400" s="43"/>
      <c r="H400" s="43"/>
      <c r="I400" s="43"/>
      <c r="J400" s="43"/>
      <c r="K400" s="43"/>
      <c r="L400" s="43"/>
    </row>
    <row r="401" spans="7:12" ht="19.5" customHeight="1">
      <c r="G401" s="43"/>
      <c r="H401" s="43"/>
      <c r="I401" s="43"/>
      <c r="J401" s="43"/>
      <c r="K401" s="43"/>
      <c r="L401" s="43"/>
    </row>
    <row r="402" spans="7:12" ht="19.5" customHeight="1">
      <c r="G402" s="43"/>
      <c r="H402" s="43"/>
      <c r="I402" s="43"/>
      <c r="J402" s="43"/>
      <c r="K402" s="43"/>
      <c r="L402" s="43"/>
    </row>
    <row r="403" spans="7:12" ht="19.5" customHeight="1">
      <c r="G403" s="43"/>
      <c r="H403" s="43"/>
      <c r="I403" s="43"/>
      <c r="J403" s="43"/>
      <c r="K403" s="43"/>
      <c r="L403" s="43"/>
    </row>
    <row r="404" spans="7:12" ht="19.5" customHeight="1">
      <c r="G404" s="43"/>
      <c r="H404" s="43"/>
      <c r="I404" s="43"/>
      <c r="J404" s="43"/>
      <c r="K404" s="43"/>
      <c r="L404" s="43"/>
    </row>
    <row r="405" spans="7:12" ht="19.5" customHeight="1">
      <c r="G405" s="43"/>
      <c r="H405" s="43"/>
      <c r="I405" s="43"/>
      <c r="J405" s="43"/>
      <c r="K405" s="43"/>
      <c r="L405" s="43"/>
    </row>
    <row r="406" spans="7:12" ht="19.5" customHeight="1">
      <c r="G406" s="43"/>
      <c r="H406" s="43"/>
      <c r="I406" s="43"/>
      <c r="J406" s="43"/>
      <c r="K406" s="43"/>
      <c r="L406" s="43"/>
    </row>
    <row r="407" spans="7:12" ht="19.5" customHeight="1">
      <c r="G407" s="43"/>
      <c r="H407" s="43"/>
      <c r="I407" s="43"/>
      <c r="J407" s="43"/>
      <c r="K407" s="43"/>
      <c r="L407" s="43"/>
    </row>
    <row r="408" spans="7:12" ht="19.5" customHeight="1">
      <c r="G408" s="43"/>
      <c r="H408" s="43"/>
      <c r="I408" s="43"/>
      <c r="J408" s="43"/>
      <c r="K408" s="43"/>
      <c r="L408" s="43"/>
    </row>
    <row r="409" spans="7:12" ht="19.5" customHeight="1">
      <c r="G409" s="43"/>
      <c r="H409" s="43"/>
      <c r="I409" s="43"/>
      <c r="J409" s="43"/>
      <c r="K409" s="43"/>
      <c r="L409" s="43"/>
    </row>
    <row r="410" spans="7:12" ht="19.5" customHeight="1">
      <c r="G410" s="43"/>
      <c r="H410" s="43"/>
      <c r="I410" s="43"/>
      <c r="J410" s="43"/>
      <c r="K410" s="43"/>
      <c r="L410" s="43"/>
    </row>
    <row r="411" spans="7:12" ht="19.5" customHeight="1">
      <c r="G411" s="43"/>
      <c r="H411" s="43"/>
      <c r="I411" s="43"/>
      <c r="J411" s="43"/>
      <c r="K411" s="43"/>
      <c r="L411" s="43"/>
    </row>
    <row r="412" spans="7:12" ht="19.5" customHeight="1">
      <c r="G412" s="43"/>
      <c r="H412" s="43"/>
      <c r="I412" s="43"/>
      <c r="J412" s="43"/>
      <c r="K412" s="43"/>
      <c r="L412" s="43"/>
    </row>
    <row r="413" spans="7:12" ht="19.5" customHeight="1">
      <c r="G413" s="43"/>
      <c r="H413" s="43"/>
      <c r="I413" s="43"/>
      <c r="J413" s="43"/>
      <c r="K413" s="43"/>
      <c r="L413" s="43"/>
    </row>
    <row r="414" spans="7:12" ht="19.5" customHeight="1">
      <c r="G414" s="43"/>
      <c r="H414" s="43"/>
      <c r="I414" s="43"/>
      <c r="J414" s="43"/>
      <c r="K414" s="43"/>
      <c r="L414" s="43"/>
    </row>
    <row r="415" spans="7:12" ht="19.5" customHeight="1">
      <c r="G415" s="43"/>
      <c r="H415" s="43"/>
      <c r="I415" s="43"/>
      <c r="J415" s="43"/>
      <c r="K415" s="43"/>
      <c r="L415" s="43"/>
    </row>
    <row r="416" spans="7:12" ht="19.5" customHeight="1">
      <c r="G416" s="43"/>
      <c r="H416" s="43"/>
      <c r="I416" s="43"/>
      <c r="J416" s="43"/>
      <c r="K416" s="43"/>
      <c r="L416" s="43"/>
    </row>
    <row r="417" spans="7:12" ht="19.5" customHeight="1">
      <c r="G417" s="43"/>
      <c r="H417" s="43"/>
      <c r="I417" s="43"/>
      <c r="J417" s="43"/>
      <c r="K417" s="43"/>
      <c r="L417" s="43"/>
    </row>
    <row r="418" spans="7:12" ht="19.5" customHeight="1">
      <c r="G418" s="43"/>
      <c r="H418" s="43"/>
      <c r="I418" s="43"/>
      <c r="J418" s="43"/>
      <c r="K418" s="43"/>
      <c r="L418" s="43"/>
    </row>
    <row r="419" spans="7:12" ht="19.5" customHeight="1">
      <c r="G419" s="43"/>
      <c r="H419" s="43"/>
      <c r="I419" s="43"/>
      <c r="J419" s="43"/>
      <c r="K419" s="43"/>
      <c r="L419" s="43"/>
    </row>
    <row r="420" spans="7:12" ht="19.5" customHeight="1">
      <c r="G420" s="43"/>
      <c r="H420" s="43"/>
      <c r="I420" s="43"/>
      <c r="J420" s="43"/>
      <c r="K420" s="43"/>
      <c r="L420" s="43"/>
    </row>
    <row r="421" spans="7:12" ht="19.5" customHeight="1">
      <c r="G421" s="43"/>
      <c r="H421" s="43"/>
      <c r="I421" s="43"/>
      <c r="J421" s="43"/>
      <c r="K421" s="43"/>
      <c r="L421" s="43"/>
    </row>
    <row r="422" spans="7:12" ht="19.5" customHeight="1">
      <c r="G422" s="43"/>
      <c r="H422" s="43"/>
      <c r="I422" s="43"/>
      <c r="J422" s="43"/>
      <c r="K422" s="43"/>
      <c r="L422" s="43"/>
    </row>
    <row r="423" spans="7:12" ht="19.5" customHeight="1">
      <c r="G423" s="43"/>
      <c r="H423" s="43"/>
      <c r="I423" s="43"/>
      <c r="J423" s="43"/>
      <c r="K423" s="43"/>
      <c r="L423" s="43"/>
    </row>
    <row r="424" spans="7:12" ht="19.5" customHeight="1">
      <c r="G424" s="43"/>
      <c r="H424" s="43"/>
      <c r="I424" s="43"/>
      <c r="J424" s="43"/>
      <c r="K424" s="43"/>
      <c r="L424" s="43"/>
    </row>
    <row r="425" spans="7:12" ht="19.5" customHeight="1">
      <c r="G425" s="43"/>
      <c r="H425" s="43"/>
      <c r="I425" s="43"/>
      <c r="J425" s="43"/>
      <c r="K425" s="43"/>
      <c r="L425" s="43"/>
    </row>
    <row r="426" spans="7:12" ht="19.5" customHeight="1">
      <c r="G426" s="43"/>
      <c r="H426" s="43"/>
      <c r="I426" s="43"/>
      <c r="J426" s="43"/>
      <c r="K426" s="43"/>
      <c r="L426" s="43"/>
    </row>
    <row r="427" spans="7:12" ht="19.5" customHeight="1">
      <c r="G427" s="43"/>
      <c r="H427" s="43"/>
      <c r="I427" s="43"/>
      <c r="J427" s="43"/>
      <c r="K427" s="43"/>
      <c r="L427" s="43"/>
    </row>
    <row r="428" spans="7:12" ht="19.5" customHeight="1">
      <c r="G428" s="43"/>
      <c r="H428" s="43"/>
      <c r="I428" s="43"/>
      <c r="J428" s="43"/>
      <c r="K428" s="43"/>
      <c r="L428" s="43"/>
    </row>
    <row r="429" spans="7:12" ht="19.5" customHeight="1">
      <c r="G429" s="43"/>
      <c r="H429" s="43"/>
      <c r="I429" s="43"/>
      <c r="J429" s="43"/>
      <c r="K429" s="43"/>
      <c r="L429" s="43"/>
    </row>
    <row r="430" spans="7:12" ht="19.5" customHeight="1">
      <c r="G430" s="43"/>
      <c r="H430" s="43"/>
      <c r="I430" s="43"/>
      <c r="J430" s="43"/>
      <c r="K430" s="43"/>
      <c r="L430" s="43"/>
    </row>
    <row r="431" spans="7:12" ht="19.5" customHeight="1">
      <c r="G431" s="43"/>
      <c r="H431" s="43"/>
      <c r="I431" s="43"/>
      <c r="J431" s="43"/>
      <c r="K431" s="43"/>
      <c r="L431" s="43"/>
    </row>
    <row r="432" spans="7:12" ht="19.5" customHeight="1">
      <c r="G432" s="43"/>
      <c r="H432" s="43"/>
      <c r="I432" s="43"/>
      <c r="J432" s="43"/>
      <c r="K432" s="43"/>
      <c r="L432" s="43"/>
    </row>
    <row r="433" spans="7:12" ht="19.5" customHeight="1">
      <c r="G433" s="43"/>
      <c r="H433" s="43"/>
      <c r="I433" s="43"/>
      <c r="J433" s="43"/>
      <c r="K433" s="43"/>
      <c r="L433" s="43"/>
    </row>
    <row r="434" spans="7:12" ht="19.5" customHeight="1">
      <c r="G434" s="43"/>
      <c r="H434" s="43"/>
      <c r="I434" s="43"/>
      <c r="J434" s="43"/>
      <c r="K434" s="43"/>
      <c r="L434" s="43"/>
    </row>
    <row r="435" spans="7:12" ht="19.5" customHeight="1">
      <c r="G435" s="43"/>
      <c r="H435" s="43"/>
      <c r="I435" s="43"/>
      <c r="J435" s="43"/>
      <c r="K435" s="43"/>
      <c r="L435" s="43"/>
    </row>
    <row r="436" spans="7:12" ht="19.5" customHeight="1">
      <c r="G436" s="43"/>
      <c r="H436" s="43"/>
      <c r="I436" s="43"/>
      <c r="J436" s="43"/>
      <c r="K436" s="43"/>
      <c r="L436" s="43"/>
    </row>
    <row r="437" spans="7:12" ht="19.5" customHeight="1">
      <c r="G437" s="43"/>
      <c r="H437" s="43"/>
      <c r="I437" s="43"/>
      <c r="J437" s="43"/>
      <c r="K437" s="43"/>
      <c r="L437" s="43"/>
    </row>
    <row r="438" spans="7:12" ht="19.5" customHeight="1">
      <c r="G438" s="43"/>
      <c r="H438" s="43"/>
      <c r="I438" s="43"/>
      <c r="J438" s="43"/>
      <c r="K438" s="43"/>
      <c r="L438" s="43"/>
    </row>
    <row r="439" spans="7:12" ht="19.5" customHeight="1">
      <c r="G439" s="43"/>
      <c r="H439" s="43"/>
      <c r="I439" s="43"/>
      <c r="J439" s="43"/>
      <c r="K439" s="43"/>
      <c r="L439" s="43"/>
    </row>
    <row r="440" spans="7:12" ht="19.5" customHeight="1">
      <c r="G440" s="43"/>
      <c r="H440" s="43"/>
      <c r="I440" s="43"/>
      <c r="J440" s="43"/>
      <c r="K440" s="43"/>
      <c r="L440" s="43"/>
    </row>
    <row r="441" spans="7:12" ht="19.5" customHeight="1">
      <c r="G441" s="43"/>
      <c r="H441" s="43"/>
      <c r="I441" s="43"/>
      <c r="J441" s="43"/>
      <c r="K441" s="43"/>
      <c r="L441" s="43"/>
    </row>
    <row r="442" spans="7:12" ht="19.5" customHeight="1">
      <c r="G442" s="43"/>
      <c r="H442" s="43"/>
      <c r="I442" s="43"/>
      <c r="J442" s="43"/>
      <c r="K442" s="43"/>
      <c r="L442" s="43"/>
    </row>
    <row r="443" spans="7:12" ht="19.5" customHeight="1">
      <c r="G443" s="43"/>
      <c r="H443" s="43"/>
      <c r="I443" s="43"/>
      <c r="J443" s="43"/>
      <c r="K443" s="43"/>
      <c r="L443" s="43"/>
    </row>
    <row r="444" spans="7:12" ht="19.5" customHeight="1">
      <c r="G444" s="43"/>
      <c r="H444" s="43"/>
      <c r="I444" s="43"/>
      <c r="J444" s="43"/>
      <c r="K444" s="43"/>
      <c r="L444" s="43"/>
    </row>
    <row r="445" spans="7:12" ht="19.5" customHeight="1">
      <c r="G445" s="43"/>
      <c r="H445" s="43"/>
      <c r="I445" s="43"/>
      <c r="J445" s="43"/>
      <c r="K445" s="43"/>
      <c r="L445" s="43"/>
    </row>
    <row r="446" spans="7:12" ht="19.5" customHeight="1">
      <c r="G446" s="43"/>
      <c r="H446" s="43"/>
      <c r="I446" s="43"/>
      <c r="J446" s="43"/>
      <c r="K446" s="43"/>
      <c r="L446" s="43"/>
    </row>
    <row r="447" spans="7:12" ht="19.5" customHeight="1">
      <c r="G447" s="43"/>
      <c r="H447" s="43"/>
      <c r="I447" s="43"/>
      <c r="J447" s="43"/>
      <c r="K447" s="43"/>
      <c r="L447" s="43"/>
    </row>
    <row r="448" spans="7:12" ht="19.5" customHeight="1">
      <c r="G448" s="43"/>
      <c r="H448" s="43"/>
      <c r="I448" s="43"/>
      <c r="J448" s="43"/>
      <c r="K448" s="43"/>
      <c r="L448" s="43"/>
    </row>
    <row r="449" spans="7:12" ht="19.5" customHeight="1">
      <c r="G449" s="43"/>
      <c r="H449" s="43"/>
      <c r="I449" s="43"/>
      <c r="J449" s="43"/>
      <c r="K449" s="43"/>
      <c r="L449" s="43"/>
    </row>
    <row r="450" spans="7:12" ht="19.5" customHeight="1">
      <c r="G450" s="43"/>
      <c r="H450" s="43"/>
      <c r="I450" s="43"/>
      <c r="J450" s="43"/>
      <c r="K450" s="43"/>
      <c r="L450" s="43"/>
    </row>
    <row r="451" spans="7:12" ht="19.5" customHeight="1">
      <c r="G451" s="43"/>
      <c r="H451" s="43"/>
      <c r="I451" s="43"/>
      <c r="J451" s="43"/>
      <c r="K451" s="43"/>
      <c r="L451" s="43"/>
    </row>
    <row r="452" spans="7:12" ht="19.5" customHeight="1">
      <c r="G452" s="43"/>
      <c r="H452" s="43"/>
      <c r="I452" s="43"/>
      <c r="J452" s="43"/>
      <c r="K452" s="43"/>
      <c r="L452" s="43"/>
    </row>
    <row r="453" spans="7:12" ht="19.5" customHeight="1">
      <c r="G453" s="43"/>
      <c r="H453" s="43"/>
      <c r="I453" s="43"/>
      <c r="J453" s="43"/>
      <c r="K453" s="43"/>
      <c r="L453" s="43"/>
    </row>
    <row r="454" spans="7:12" ht="19.5" customHeight="1">
      <c r="G454" s="43"/>
      <c r="H454" s="43"/>
      <c r="I454" s="43"/>
      <c r="J454" s="43"/>
      <c r="K454" s="43"/>
      <c r="L454" s="43"/>
    </row>
    <row r="455" spans="7:12" ht="19.5" customHeight="1">
      <c r="G455" s="43"/>
      <c r="H455" s="43"/>
      <c r="I455" s="43"/>
      <c r="J455" s="43"/>
      <c r="K455" s="43"/>
      <c r="L455" s="43"/>
    </row>
    <row r="456" spans="7:12" ht="19.5" customHeight="1">
      <c r="G456" s="43"/>
      <c r="H456" s="43"/>
      <c r="I456" s="43"/>
      <c r="J456" s="43"/>
      <c r="K456" s="43"/>
      <c r="L456" s="43"/>
    </row>
    <row r="457" spans="7:12" ht="19.5" customHeight="1">
      <c r="G457" s="43"/>
      <c r="H457" s="43"/>
      <c r="I457" s="43"/>
      <c r="J457" s="43"/>
      <c r="K457" s="43"/>
      <c r="L457" s="43"/>
    </row>
    <row r="458" spans="7:12" ht="19.5" customHeight="1">
      <c r="G458" s="43"/>
      <c r="H458" s="43"/>
      <c r="I458" s="43"/>
      <c r="J458" s="43"/>
      <c r="K458" s="43"/>
      <c r="L458" s="43"/>
    </row>
    <row r="459" spans="7:12" ht="19.5" customHeight="1">
      <c r="G459" s="43"/>
      <c r="H459" s="43"/>
      <c r="I459" s="43"/>
      <c r="J459" s="43"/>
      <c r="K459" s="43"/>
      <c r="L459" s="43"/>
    </row>
    <row r="460" spans="7:12" ht="19.5" customHeight="1">
      <c r="G460" s="43"/>
      <c r="H460" s="43"/>
      <c r="I460" s="43"/>
      <c r="J460" s="43"/>
      <c r="K460" s="43"/>
      <c r="L460" s="43"/>
    </row>
    <row r="461" spans="7:12" ht="19.5" customHeight="1">
      <c r="G461" s="43"/>
      <c r="H461" s="43"/>
      <c r="I461" s="43"/>
      <c r="J461" s="43"/>
      <c r="K461" s="43"/>
      <c r="L461" s="43"/>
    </row>
    <row r="462" spans="7:12" ht="19.5" customHeight="1">
      <c r="G462" s="43"/>
      <c r="H462" s="43"/>
      <c r="I462" s="43"/>
      <c r="J462" s="43"/>
      <c r="K462" s="43"/>
      <c r="L462" s="43"/>
    </row>
    <row r="463" spans="7:12" ht="19.5" customHeight="1">
      <c r="G463" s="43"/>
      <c r="H463" s="43"/>
      <c r="I463" s="43"/>
      <c r="J463" s="43"/>
      <c r="K463" s="43"/>
      <c r="L463" s="43"/>
    </row>
    <row r="464" spans="7:12" ht="19.5" customHeight="1">
      <c r="G464" s="43"/>
      <c r="H464" s="43"/>
      <c r="I464" s="43"/>
      <c r="J464" s="43"/>
      <c r="K464" s="43"/>
      <c r="L464" s="43"/>
    </row>
    <row r="465" spans="7:12" ht="19.5" customHeight="1">
      <c r="G465" s="43"/>
      <c r="H465" s="43"/>
      <c r="I465" s="43"/>
      <c r="J465" s="43"/>
      <c r="K465" s="43"/>
      <c r="L465" s="43"/>
    </row>
    <row r="466" spans="7:12" ht="19.5" customHeight="1">
      <c r="G466" s="43"/>
      <c r="H466" s="43"/>
      <c r="I466" s="43"/>
      <c r="J466" s="43"/>
      <c r="K466" s="43"/>
      <c r="L466" s="43"/>
    </row>
    <row r="467" spans="7:12" ht="19.5" customHeight="1">
      <c r="G467" s="43"/>
      <c r="H467" s="43"/>
      <c r="I467" s="43"/>
      <c r="J467" s="43"/>
      <c r="K467" s="43"/>
      <c r="L467" s="43"/>
    </row>
    <row r="468" spans="7:12" ht="19.5" customHeight="1">
      <c r="G468" s="43"/>
      <c r="H468" s="43"/>
      <c r="I468" s="43"/>
      <c r="J468" s="43"/>
      <c r="K468" s="43"/>
      <c r="L468" s="43"/>
    </row>
    <row r="469" spans="7:12" ht="19.5" customHeight="1">
      <c r="G469" s="43"/>
      <c r="H469" s="43"/>
      <c r="I469" s="43"/>
      <c r="J469" s="43"/>
      <c r="K469" s="43"/>
      <c r="L469" s="43"/>
    </row>
    <row r="470" spans="7:12" ht="19.5" customHeight="1">
      <c r="G470" s="43"/>
      <c r="H470" s="43"/>
      <c r="I470" s="43"/>
      <c r="J470" s="43"/>
      <c r="K470" s="43"/>
      <c r="L470" s="43"/>
    </row>
    <row r="471" spans="7:12" ht="19.5" customHeight="1">
      <c r="G471" s="43"/>
      <c r="H471" s="43"/>
      <c r="I471" s="43"/>
      <c r="J471" s="43"/>
      <c r="K471" s="43"/>
      <c r="L471" s="43"/>
    </row>
    <row r="472" spans="7:12" ht="19.5" customHeight="1">
      <c r="G472" s="43"/>
      <c r="H472" s="43"/>
      <c r="I472" s="43"/>
      <c r="J472" s="43"/>
      <c r="K472" s="43"/>
      <c r="L472" s="43"/>
    </row>
    <row r="473" spans="7:12" ht="19.5" customHeight="1">
      <c r="G473" s="43"/>
      <c r="H473" s="43"/>
      <c r="I473" s="43"/>
      <c r="J473" s="43"/>
      <c r="K473" s="43"/>
      <c r="L473" s="43"/>
    </row>
    <row r="474" spans="7:12" ht="19.5" customHeight="1">
      <c r="G474" s="43"/>
      <c r="H474" s="43"/>
      <c r="I474" s="43"/>
      <c r="J474" s="43"/>
      <c r="K474" s="43"/>
      <c r="L474" s="43"/>
    </row>
    <row r="475" spans="7:12" ht="19.5" customHeight="1">
      <c r="G475" s="43"/>
      <c r="H475" s="43"/>
      <c r="I475" s="43"/>
      <c r="J475" s="43"/>
      <c r="K475" s="43"/>
      <c r="L475" s="43"/>
    </row>
    <row r="476" spans="7:12" ht="19.5" customHeight="1">
      <c r="G476" s="43"/>
      <c r="H476" s="43"/>
      <c r="I476" s="43"/>
      <c r="J476" s="43"/>
      <c r="K476" s="43"/>
      <c r="L476" s="43"/>
    </row>
    <row r="477" spans="7:12" ht="19.5" customHeight="1">
      <c r="G477" s="43"/>
      <c r="H477" s="43"/>
      <c r="I477" s="43"/>
      <c r="J477" s="43"/>
      <c r="K477" s="43"/>
      <c r="L477" s="43"/>
    </row>
    <row r="478" spans="7:12" ht="19.5" customHeight="1">
      <c r="G478" s="43"/>
      <c r="H478" s="43"/>
      <c r="I478" s="43"/>
      <c r="J478" s="43"/>
      <c r="K478" s="43"/>
      <c r="L478" s="43"/>
    </row>
    <row r="479" spans="7:12" ht="19.5" customHeight="1">
      <c r="G479" s="43"/>
      <c r="H479" s="43"/>
      <c r="I479" s="43"/>
      <c r="J479" s="43"/>
      <c r="K479" s="43"/>
      <c r="L479" s="43"/>
    </row>
    <row r="480" spans="7:12" ht="19.5" customHeight="1">
      <c r="G480" s="43"/>
      <c r="H480" s="43"/>
      <c r="I480" s="43"/>
      <c r="J480" s="43"/>
      <c r="K480" s="43"/>
      <c r="L480" s="43"/>
    </row>
    <row r="481" spans="7:12" ht="19.5" customHeight="1">
      <c r="G481" s="43"/>
      <c r="H481" s="43"/>
      <c r="I481" s="43"/>
      <c r="J481" s="43"/>
      <c r="K481" s="43"/>
      <c r="L481" s="43"/>
    </row>
    <row r="482" spans="7:12" ht="19.5" customHeight="1">
      <c r="G482" s="43"/>
      <c r="H482" s="43"/>
      <c r="I482" s="43"/>
      <c r="J482" s="43"/>
      <c r="K482" s="43"/>
      <c r="L482" s="43"/>
    </row>
    <row r="483" spans="7:12" ht="19.5" customHeight="1">
      <c r="G483" s="43"/>
      <c r="H483" s="43"/>
      <c r="I483" s="43"/>
      <c r="J483" s="43"/>
      <c r="K483" s="43"/>
      <c r="L483" s="43"/>
    </row>
    <row r="484" spans="7:12" ht="19.5" customHeight="1">
      <c r="G484" s="43"/>
      <c r="H484" s="43"/>
      <c r="I484" s="43"/>
      <c r="J484" s="43"/>
      <c r="K484" s="43"/>
      <c r="L484" s="43"/>
    </row>
    <row r="485" spans="7:12" ht="19.5" customHeight="1">
      <c r="G485" s="43"/>
      <c r="H485" s="43"/>
      <c r="I485" s="43"/>
      <c r="J485" s="43"/>
      <c r="K485" s="43"/>
      <c r="L485" s="43"/>
    </row>
    <row r="486" spans="7:12" ht="19.5" customHeight="1">
      <c r="G486" s="43"/>
      <c r="H486" s="43"/>
      <c r="I486" s="43"/>
      <c r="J486" s="43"/>
      <c r="K486" s="43"/>
      <c r="L486" s="43"/>
    </row>
    <row r="487" spans="7:12" ht="19.5" customHeight="1">
      <c r="G487" s="43"/>
      <c r="H487" s="43"/>
      <c r="I487" s="43"/>
      <c r="J487" s="43"/>
      <c r="K487" s="43"/>
      <c r="L487" s="43"/>
    </row>
    <row r="488" spans="7:12" ht="19.5" customHeight="1">
      <c r="G488" s="43"/>
      <c r="H488" s="43"/>
      <c r="I488" s="43"/>
      <c r="J488" s="43"/>
      <c r="K488" s="43"/>
      <c r="L488" s="43"/>
    </row>
    <row r="489" spans="7:12" ht="19.5" customHeight="1">
      <c r="G489" s="43"/>
      <c r="H489" s="43"/>
      <c r="I489" s="43"/>
      <c r="J489" s="43"/>
      <c r="K489" s="43"/>
      <c r="L489" s="43"/>
    </row>
    <row r="490" spans="7:12" ht="19.5" customHeight="1">
      <c r="G490" s="43"/>
      <c r="H490" s="43"/>
      <c r="I490" s="43"/>
      <c r="J490" s="43"/>
      <c r="K490" s="43"/>
      <c r="L490" s="43"/>
    </row>
    <row r="491" spans="7:12" ht="19.5" customHeight="1">
      <c r="G491" s="43"/>
      <c r="H491" s="43"/>
      <c r="I491" s="43"/>
      <c r="J491" s="43"/>
      <c r="K491" s="43"/>
      <c r="L491" s="43"/>
    </row>
    <row r="492" spans="7:12" ht="19.5" customHeight="1">
      <c r="G492" s="43"/>
      <c r="H492" s="43"/>
      <c r="I492" s="43"/>
      <c r="J492" s="43"/>
      <c r="K492" s="43"/>
      <c r="L492" s="43"/>
    </row>
    <row r="493" spans="7:12" ht="19.5" customHeight="1">
      <c r="G493" s="43"/>
      <c r="H493" s="43"/>
      <c r="I493" s="43"/>
      <c r="J493" s="43"/>
      <c r="K493" s="43"/>
      <c r="L493" s="43"/>
    </row>
    <row r="494" spans="7:12" ht="19.5" customHeight="1">
      <c r="G494" s="43"/>
      <c r="H494" s="43"/>
      <c r="I494" s="43"/>
      <c r="J494" s="43"/>
      <c r="K494" s="43"/>
      <c r="L494" s="43"/>
    </row>
    <row r="495" spans="7:12" ht="19.5" customHeight="1">
      <c r="G495" s="43"/>
      <c r="H495" s="43"/>
      <c r="I495" s="43"/>
      <c r="J495" s="43"/>
      <c r="K495" s="43"/>
      <c r="L495" s="43"/>
    </row>
    <row r="496" spans="7:12" ht="19.5" customHeight="1">
      <c r="G496" s="43"/>
      <c r="H496" s="43"/>
      <c r="I496" s="43"/>
      <c r="J496" s="43"/>
      <c r="K496" s="43"/>
      <c r="L496" s="43"/>
    </row>
    <row r="497" spans="7:12" ht="19.5" customHeight="1">
      <c r="G497" s="43"/>
      <c r="H497" s="43"/>
      <c r="I497" s="43"/>
      <c r="J497" s="43"/>
      <c r="K497" s="43"/>
      <c r="L497" s="43"/>
    </row>
    <row r="498" spans="7:12" ht="19.5" customHeight="1">
      <c r="G498" s="43"/>
      <c r="H498" s="43"/>
      <c r="I498" s="43"/>
      <c r="J498" s="43"/>
      <c r="K498" s="43"/>
      <c r="L498" s="43"/>
    </row>
    <row r="499" spans="7:12" ht="19.5" customHeight="1">
      <c r="G499" s="43"/>
      <c r="H499" s="43"/>
      <c r="I499" s="43"/>
      <c r="J499" s="43"/>
      <c r="K499" s="43"/>
      <c r="L499" s="43"/>
    </row>
    <row r="500" spans="7:12" ht="19.5" customHeight="1">
      <c r="G500" s="43"/>
      <c r="H500" s="43"/>
      <c r="I500" s="43"/>
      <c r="J500" s="43"/>
      <c r="K500" s="43"/>
      <c r="L500" s="43"/>
    </row>
    <row r="501" spans="7:12" ht="19.5" customHeight="1">
      <c r="G501" s="43"/>
      <c r="H501" s="43"/>
      <c r="I501" s="43"/>
      <c r="J501" s="43"/>
      <c r="K501" s="43"/>
      <c r="L501" s="43"/>
    </row>
    <row r="502" spans="7:12" ht="19.5" customHeight="1">
      <c r="G502" s="43"/>
      <c r="H502" s="43"/>
      <c r="I502" s="43"/>
      <c r="J502" s="43"/>
      <c r="K502" s="43"/>
      <c r="L502" s="43"/>
    </row>
    <row r="503" spans="7:12" ht="19.5" customHeight="1">
      <c r="G503" s="43"/>
      <c r="H503" s="43"/>
      <c r="I503" s="43"/>
      <c r="J503" s="43"/>
      <c r="K503" s="43"/>
      <c r="L503" s="43"/>
    </row>
    <row r="504" spans="7:12" ht="19.5" customHeight="1">
      <c r="G504" s="43"/>
      <c r="H504" s="43"/>
      <c r="I504" s="43"/>
      <c r="J504" s="43"/>
      <c r="K504" s="43"/>
      <c r="L504" s="43"/>
    </row>
    <row r="505" spans="7:12" ht="19.5" customHeight="1">
      <c r="G505" s="43"/>
      <c r="H505" s="43"/>
      <c r="I505" s="43"/>
      <c r="J505" s="43"/>
      <c r="K505" s="43"/>
      <c r="L505" s="43"/>
    </row>
    <row r="506" spans="7:12" ht="19.5" customHeight="1">
      <c r="G506" s="43"/>
      <c r="H506" s="43"/>
      <c r="I506" s="43"/>
      <c r="J506" s="43"/>
      <c r="K506" s="43"/>
      <c r="L506" s="43"/>
    </row>
    <row r="507" spans="7:12" ht="19.5" customHeight="1">
      <c r="G507" s="43"/>
      <c r="H507" s="43"/>
      <c r="I507" s="43"/>
      <c r="J507" s="43"/>
      <c r="K507" s="43"/>
      <c r="L507" s="43"/>
    </row>
    <row r="508" spans="7:12" ht="19.5" customHeight="1">
      <c r="G508" s="43"/>
      <c r="H508" s="43"/>
      <c r="I508" s="43"/>
      <c r="J508" s="43"/>
      <c r="K508" s="43"/>
      <c r="L508" s="43"/>
    </row>
    <row r="509" spans="7:12" ht="19.5" customHeight="1">
      <c r="G509" s="43"/>
      <c r="H509" s="43"/>
      <c r="I509" s="43"/>
      <c r="J509" s="43"/>
      <c r="K509" s="43"/>
      <c r="L509" s="43"/>
    </row>
    <row r="510" spans="7:12" ht="19.5" customHeight="1">
      <c r="G510" s="43"/>
      <c r="H510" s="43"/>
      <c r="I510" s="43"/>
      <c r="J510" s="43"/>
      <c r="K510" s="43"/>
      <c r="L510" s="43"/>
    </row>
    <row r="511" spans="7:12" ht="19.5" customHeight="1">
      <c r="G511" s="43"/>
      <c r="H511" s="43"/>
      <c r="I511" s="43"/>
      <c r="J511" s="43"/>
      <c r="K511" s="43"/>
      <c r="L511" s="43"/>
    </row>
    <row r="512" spans="7:12" ht="19.5" customHeight="1">
      <c r="G512" s="43"/>
      <c r="H512" s="43"/>
      <c r="I512" s="43"/>
      <c r="J512" s="43"/>
      <c r="K512" s="43"/>
      <c r="L512" s="43"/>
    </row>
    <row r="513" spans="7:12" ht="19.5" customHeight="1">
      <c r="G513" s="43"/>
      <c r="H513" s="43"/>
      <c r="I513" s="43"/>
      <c r="J513" s="43"/>
      <c r="K513" s="43"/>
      <c r="L513" s="43"/>
    </row>
    <row r="514" spans="7:12" ht="19.5" customHeight="1">
      <c r="G514" s="43"/>
      <c r="H514" s="43"/>
      <c r="I514" s="43"/>
      <c r="J514" s="43"/>
      <c r="K514" s="43"/>
      <c r="L514" s="43"/>
    </row>
    <row r="515" spans="7:12" ht="19.5" customHeight="1">
      <c r="G515" s="43"/>
      <c r="H515" s="43"/>
      <c r="I515" s="43"/>
      <c r="J515" s="43"/>
      <c r="K515" s="43"/>
      <c r="L515" s="43"/>
    </row>
    <row r="516" spans="7:12" ht="19.5" customHeight="1">
      <c r="G516" s="43"/>
      <c r="H516" s="43"/>
      <c r="I516" s="43"/>
      <c r="J516" s="43"/>
      <c r="K516" s="43"/>
      <c r="L516" s="43"/>
    </row>
    <row r="517" spans="7:12" ht="19.5" customHeight="1">
      <c r="G517" s="43"/>
      <c r="H517" s="43"/>
      <c r="I517" s="43"/>
      <c r="J517" s="43"/>
      <c r="K517" s="43"/>
      <c r="L517" s="43"/>
    </row>
    <row r="518" spans="7:12" ht="19.5" customHeight="1">
      <c r="G518" s="43"/>
      <c r="H518" s="43"/>
      <c r="I518" s="43"/>
      <c r="J518" s="43"/>
      <c r="K518" s="43"/>
      <c r="L518" s="43"/>
    </row>
    <row r="519" spans="7:12" ht="19.5" customHeight="1">
      <c r="G519" s="43"/>
      <c r="H519" s="43"/>
      <c r="I519" s="43"/>
      <c r="J519" s="43"/>
      <c r="K519" s="43"/>
      <c r="L519" s="43"/>
    </row>
    <row r="520" spans="7:12" ht="19.5" customHeight="1">
      <c r="G520" s="43"/>
      <c r="H520" s="43"/>
      <c r="I520" s="43"/>
      <c r="J520" s="43"/>
      <c r="K520" s="43"/>
      <c r="L520" s="43"/>
    </row>
    <row r="521" spans="7:12" ht="19.5" customHeight="1">
      <c r="G521" s="43"/>
      <c r="H521" s="43"/>
      <c r="I521" s="43"/>
      <c r="J521" s="43"/>
      <c r="K521" s="43"/>
      <c r="L521" s="43"/>
    </row>
    <row r="522" spans="7:12" ht="19.5" customHeight="1">
      <c r="G522" s="43"/>
      <c r="H522" s="43"/>
      <c r="I522" s="43"/>
      <c r="J522" s="43"/>
      <c r="K522" s="43"/>
      <c r="L522" s="43"/>
    </row>
    <row r="523" spans="7:12" ht="19.5" customHeight="1">
      <c r="G523" s="43"/>
      <c r="H523" s="43"/>
      <c r="I523" s="43"/>
      <c r="J523" s="43"/>
      <c r="K523" s="43"/>
      <c r="L523" s="43"/>
    </row>
    <row r="524" spans="7:12" ht="19.5" customHeight="1">
      <c r="G524" s="43"/>
      <c r="H524" s="43"/>
      <c r="I524" s="43"/>
      <c r="J524" s="43"/>
      <c r="K524" s="43"/>
      <c r="L524" s="43"/>
    </row>
    <row r="525" spans="7:12" ht="19.5" customHeight="1">
      <c r="G525" s="43"/>
      <c r="H525" s="43"/>
      <c r="I525" s="43"/>
      <c r="J525" s="43"/>
      <c r="K525" s="43"/>
      <c r="L525" s="43"/>
    </row>
    <row r="526" spans="7:12" ht="19.5" customHeight="1">
      <c r="G526" s="43"/>
      <c r="H526" s="43"/>
      <c r="I526" s="43"/>
      <c r="J526" s="43"/>
      <c r="K526" s="43"/>
      <c r="L526" s="43"/>
    </row>
    <row r="527" spans="7:12" ht="19.5" customHeight="1">
      <c r="G527" s="43"/>
      <c r="H527" s="43"/>
      <c r="I527" s="43"/>
      <c r="J527" s="43"/>
      <c r="K527" s="43"/>
      <c r="L527" s="43"/>
    </row>
    <row r="528" spans="7:12" ht="19.5" customHeight="1">
      <c r="G528" s="43"/>
      <c r="H528" s="43"/>
      <c r="I528" s="43"/>
      <c r="J528" s="43"/>
      <c r="K528" s="43"/>
      <c r="L528" s="43"/>
    </row>
    <row r="529" spans="7:12" ht="19.5" customHeight="1">
      <c r="G529" s="43"/>
      <c r="H529" s="43"/>
      <c r="I529" s="43"/>
      <c r="J529" s="43"/>
      <c r="K529" s="43"/>
      <c r="L529" s="43"/>
    </row>
    <row r="530" spans="7:12" ht="19.5" customHeight="1">
      <c r="G530" s="43"/>
      <c r="H530" s="43"/>
      <c r="I530" s="43"/>
      <c r="J530" s="43"/>
      <c r="K530" s="43"/>
      <c r="L530" s="43"/>
    </row>
    <row r="531" spans="7:12" ht="19.5" customHeight="1">
      <c r="G531" s="43"/>
      <c r="H531" s="43"/>
      <c r="I531" s="43"/>
      <c r="J531" s="43"/>
      <c r="K531" s="43"/>
      <c r="L531" s="43"/>
    </row>
    <row r="532" spans="7:12" ht="19.5" customHeight="1">
      <c r="G532" s="43"/>
      <c r="H532" s="43"/>
      <c r="I532" s="43"/>
      <c r="J532" s="43"/>
      <c r="K532" s="43"/>
      <c r="L532" s="43"/>
    </row>
    <row r="533" spans="7:12" ht="19.5" customHeight="1">
      <c r="G533" s="43"/>
      <c r="H533" s="43"/>
      <c r="I533" s="43"/>
      <c r="J533" s="43"/>
      <c r="K533" s="43"/>
      <c r="L533" s="43"/>
    </row>
    <row r="534" spans="7:12" ht="19.5" customHeight="1">
      <c r="G534" s="43"/>
      <c r="H534" s="43"/>
      <c r="I534" s="43"/>
      <c r="J534" s="43"/>
      <c r="K534" s="43"/>
      <c r="L534" s="43"/>
    </row>
    <row r="535" spans="7:12" ht="19.5" customHeight="1">
      <c r="G535" s="43"/>
      <c r="H535" s="43"/>
      <c r="I535" s="43"/>
      <c r="J535" s="43"/>
      <c r="K535" s="43"/>
      <c r="L535" s="43"/>
    </row>
    <row r="536" spans="7:12" ht="19.5" customHeight="1">
      <c r="G536" s="43"/>
      <c r="H536" s="43"/>
      <c r="I536" s="43"/>
      <c r="J536" s="43"/>
      <c r="K536" s="43"/>
      <c r="L536" s="43"/>
    </row>
    <row r="537" spans="7:12" ht="19.5" customHeight="1">
      <c r="G537" s="43"/>
      <c r="H537" s="43"/>
      <c r="I537" s="43"/>
      <c r="J537" s="43"/>
      <c r="K537" s="43"/>
      <c r="L537" s="43"/>
    </row>
    <row r="538" spans="7:12" ht="19.5" customHeight="1">
      <c r="G538" s="43"/>
      <c r="H538" s="43"/>
      <c r="I538" s="43"/>
      <c r="J538" s="43"/>
      <c r="K538" s="43"/>
      <c r="L538" s="43"/>
    </row>
    <row r="539" spans="7:12" ht="19.5" customHeight="1">
      <c r="G539" s="43"/>
      <c r="H539" s="43"/>
      <c r="I539" s="43"/>
      <c r="J539" s="43"/>
      <c r="K539" s="43"/>
      <c r="L539" s="43"/>
    </row>
    <row r="540" spans="7:12" ht="19.5" customHeight="1">
      <c r="G540" s="43"/>
      <c r="H540" s="43"/>
      <c r="I540" s="43"/>
      <c r="J540" s="43"/>
      <c r="K540" s="43"/>
      <c r="L540" s="43"/>
    </row>
    <row r="541" spans="7:12" ht="19.5" customHeight="1">
      <c r="G541" s="43"/>
      <c r="H541" s="43"/>
      <c r="I541" s="43"/>
      <c r="J541" s="43"/>
      <c r="K541" s="43"/>
      <c r="L541" s="43"/>
    </row>
    <row r="542" spans="7:12" ht="19.5" customHeight="1">
      <c r="G542" s="43"/>
      <c r="H542" s="43"/>
      <c r="I542" s="43"/>
      <c r="J542" s="43"/>
      <c r="K542" s="43"/>
      <c r="L542" s="43"/>
    </row>
    <row r="543" spans="7:12" ht="19.5" customHeight="1">
      <c r="G543" s="43"/>
      <c r="H543" s="43"/>
      <c r="I543" s="43"/>
      <c r="J543" s="43"/>
      <c r="K543" s="43"/>
      <c r="L543" s="43"/>
    </row>
    <row r="544" spans="7:12" ht="19.5" customHeight="1">
      <c r="G544" s="43"/>
      <c r="H544" s="43"/>
      <c r="I544" s="43"/>
      <c r="J544" s="43"/>
      <c r="K544" s="43"/>
      <c r="L544" s="43"/>
    </row>
    <row r="545" spans="7:12" ht="19.5" customHeight="1">
      <c r="G545" s="43"/>
      <c r="H545" s="43"/>
      <c r="I545" s="43"/>
      <c r="J545" s="43"/>
      <c r="K545" s="43"/>
      <c r="L545" s="43"/>
    </row>
    <row r="546" spans="7:12" ht="19.5" customHeight="1">
      <c r="G546" s="43"/>
      <c r="H546" s="43"/>
      <c r="I546" s="43"/>
      <c r="J546" s="43"/>
      <c r="K546" s="43"/>
      <c r="L546" s="43"/>
    </row>
    <row r="547" spans="7:12" ht="19.5" customHeight="1">
      <c r="G547" s="43"/>
      <c r="H547" s="43"/>
      <c r="I547" s="43"/>
      <c r="J547" s="43"/>
      <c r="K547" s="43"/>
      <c r="L547" s="43"/>
    </row>
    <row r="548" spans="7:12" ht="19.5" customHeight="1">
      <c r="G548" s="43"/>
      <c r="H548" s="43"/>
      <c r="I548" s="43"/>
      <c r="J548" s="43"/>
      <c r="K548" s="43"/>
      <c r="L548" s="43"/>
    </row>
    <row r="549" spans="7:12" ht="19.5" customHeight="1">
      <c r="G549" s="43"/>
      <c r="H549" s="43"/>
      <c r="I549" s="43"/>
      <c r="J549" s="43"/>
      <c r="K549" s="43"/>
      <c r="L549" s="43"/>
    </row>
    <row r="550" spans="7:12" ht="19.5" customHeight="1">
      <c r="G550" s="43"/>
      <c r="H550" s="43"/>
      <c r="I550" s="43"/>
      <c r="J550" s="43"/>
      <c r="K550" s="43"/>
      <c r="L550" s="43"/>
    </row>
    <row r="551" spans="7:12" ht="19.5" customHeight="1">
      <c r="G551" s="43"/>
      <c r="H551" s="43"/>
      <c r="I551" s="43"/>
      <c r="J551" s="43"/>
      <c r="K551" s="43"/>
      <c r="L551" s="43"/>
    </row>
    <row r="552" spans="7:12" ht="19.5" customHeight="1">
      <c r="G552" s="43"/>
      <c r="H552" s="43"/>
      <c r="I552" s="43"/>
      <c r="J552" s="43"/>
      <c r="K552" s="43"/>
      <c r="L552" s="43"/>
    </row>
    <row r="553" spans="7:12" ht="19.5" customHeight="1">
      <c r="G553" s="43"/>
      <c r="H553" s="43"/>
      <c r="I553" s="43"/>
      <c r="J553" s="43"/>
      <c r="K553" s="43"/>
      <c r="L553" s="43"/>
    </row>
    <row r="554" spans="7:12" ht="19.5" customHeight="1">
      <c r="G554" s="43"/>
      <c r="H554" s="43"/>
      <c r="I554" s="43"/>
      <c r="J554" s="43"/>
      <c r="K554" s="43"/>
      <c r="L554" s="43"/>
    </row>
    <row r="555" spans="7:12" ht="19.5" customHeight="1">
      <c r="G555" s="43"/>
      <c r="H555" s="43"/>
      <c r="I555" s="43"/>
      <c r="J555" s="43"/>
      <c r="K555" s="43"/>
      <c r="L555" s="43"/>
    </row>
    <row r="556" spans="7:12" ht="19.5" customHeight="1">
      <c r="G556" s="43"/>
      <c r="H556" s="43"/>
      <c r="I556" s="43"/>
      <c r="J556" s="43"/>
      <c r="K556" s="43"/>
      <c r="L556" s="43"/>
    </row>
    <row r="557" spans="7:12" ht="19.5" customHeight="1">
      <c r="G557" s="43"/>
      <c r="H557" s="43"/>
      <c r="I557" s="43"/>
      <c r="J557" s="43"/>
      <c r="K557" s="43"/>
      <c r="L557" s="43"/>
    </row>
    <row r="558" spans="7:12" ht="19.5" customHeight="1">
      <c r="G558" s="43"/>
      <c r="H558" s="43"/>
      <c r="I558" s="43"/>
      <c r="J558" s="43"/>
      <c r="K558" s="43"/>
      <c r="L558" s="43"/>
    </row>
    <row r="559" spans="7:12" ht="19.5" customHeight="1">
      <c r="G559" s="43"/>
      <c r="H559" s="43"/>
      <c r="I559" s="43"/>
      <c r="J559" s="43"/>
      <c r="K559" s="43"/>
      <c r="L559" s="43"/>
    </row>
    <row r="560" spans="7:12" ht="19.5" customHeight="1">
      <c r="G560" s="43"/>
      <c r="H560" s="43"/>
      <c r="I560" s="43"/>
      <c r="J560" s="43"/>
      <c r="K560" s="43"/>
      <c r="L560" s="43"/>
    </row>
    <row r="561" spans="7:12" ht="19.5" customHeight="1">
      <c r="G561" s="43"/>
      <c r="H561" s="43"/>
      <c r="I561" s="43"/>
      <c r="J561" s="43"/>
      <c r="K561" s="43"/>
      <c r="L561" s="43"/>
    </row>
    <row r="562" spans="7:12" ht="19.5" customHeight="1">
      <c r="G562" s="43"/>
      <c r="H562" s="43"/>
      <c r="I562" s="43"/>
      <c r="J562" s="43"/>
      <c r="K562" s="43"/>
      <c r="L562" s="43"/>
    </row>
    <row r="563" spans="7:12" ht="19.5" customHeight="1">
      <c r="G563" s="43"/>
      <c r="H563" s="43"/>
      <c r="I563" s="43"/>
      <c r="J563" s="43"/>
      <c r="K563" s="43"/>
      <c r="L563" s="43"/>
    </row>
    <row r="564" spans="7:12" ht="19.5" customHeight="1">
      <c r="G564" s="43"/>
      <c r="H564" s="43"/>
      <c r="I564" s="43"/>
      <c r="J564" s="43"/>
      <c r="K564" s="43"/>
      <c r="L564" s="43"/>
    </row>
    <row r="565" spans="7:12" ht="19.5" customHeight="1">
      <c r="G565" s="43"/>
      <c r="H565" s="43"/>
      <c r="I565" s="43"/>
      <c r="J565" s="43"/>
      <c r="K565" s="43"/>
      <c r="L565" s="43"/>
    </row>
    <row r="566" spans="7:12" ht="19.5" customHeight="1">
      <c r="G566" s="43"/>
      <c r="H566" s="43"/>
      <c r="I566" s="43"/>
      <c r="J566" s="43"/>
      <c r="K566" s="43"/>
      <c r="L566" s="43"/>
    </row>
    <row r="567" spans="7:12" ht="19.5" customHeight="1">
      <c r="G567" s="43"/>
      <c r="H567" s="43"/>
      <c r="I567" s="43"/>
      <c r="J567" s="43"/>
      <c r="K567" s="43"/>
      <c r="L567" s="43"/>
    </row>
    <row r="568" spans="7:12" ht="19.5" customHeight="1">
      <c r="G568" s="43"/>
      <c r="H568" s="43"/>
      <c r="I568" s="43"/>
      <c r="J568" s="43"/>
      <c r="K568" s="43"/>
      <c r="L568" s="43"/>
    </row>
    <row r="569" spans="7:12" ht="19.5" customHeight="1">
      <c r="G569" s="43"/>
      <c r="H569" s="43"/>
      <c r="I569" s="43"/>
      <c r="J569" s="43"/>
      <c r="K569" s="43"/>
      <c r="L569" s="43"/>
    </row>
    <row r="570" spans="7:12" ht="19.5" customHeight="1">
      <c r="G570" s="43"/>
      <c r="H570" s="43"/>
      <c r="I570" s="43"/>
      <c r="J570" s="43"/>
      <c r="K570" s="43"/>
      <c r="L570" s="43"/>
    </row>
    <row r="571" spans="7:12" ht="19.5" customHeight="1">
      <c r="G571" s="43"/>
      <c r="H571" s="43"/>
      <c r="I571" s="43"/>
      <c r="J571" s="43"/>
      <c r="K571" s="43"/>
      <c r="L571" s="43"/>
    </row>
    <row r="572" spans="7:12" ht="19.5" customHeight="1">
      <c r="G572" s="43"/>
      <c r="H572" s="43"/>
      <c r="I572" s="43"/>
      <c r="J572" s="43"/>
      <c r="K572" s="43"/>
      <c r="L572" s="43"/>
    </row>
    <row r="573" spans="7:12" ht="19.5" customHeight="1">
      <c r="G573" s="43"/>
      <c r="H573" s="43"/>
      <c r="I573" s="43"/>
      <c r="J573" s="43"/>
      <c r="K573" s="43"/>
      <c r="L573" s="43"/>
    </row>
    <row r="574" spans="7:12" ht="19.5" customHeight="1">
      <c r="G574" s="43"/>
      <c r="H574" s="43"/>
      <c r="I574" s="43"/>
      <c r="J574" s="43"/>
      <c r="K574" s="43"/>
      <c r="L574" s="43"/>
    </row>
    <row r="575" spans="7:12" ht="19.5" customHeight="1">
      <c r="G575" s="43"/>
      <c r="H575" s="43"/>
      <c r="I575" s="43"/>
      <c r="J575" s="43"/>
      <c r="K575" s="43"/>
      <c r="L575" s="43"/>
    </row>
    <row r="576" spans="7:12" ht="19.5" customHeight="1">
      <c r="G576" s="43"/>
      <c r="H576" s="43"/>
      <c r="I576" s="43"/>
      <c r="J576" s="43"/>
      <c r="K576" s="43"/>
      <c r="L576" s="43"/>
    </row>
    <row r="577" spans="7:12" ht="19.5" customHeight="1">
      <c r="G577" s="43"/>
      <c r="H577" s="43"/>
      <c r="I577" s="43"/>
      <c r="J577" s="43"/>
      <c r="K577" s="43"/>
      <c r="L577" s="43"/>
    </row>
    <row r="578" spans="7:12" ht="19.5" customHeight="1">
      <c r="G578" s="43"/>
      <c r="H578" s="43"/>
      <c r="I578" s="43"/>
      <c r="J578" s="43"/>
      <c r="K578" s="43"/>
      <c r="L578" s="43"/>
    </row>
    <row r="579" spans="7:12" ht="19.5" customHeight="1">
      <c r="G579" s="43"/>
      <c r="H579" s="43"/>
      <c r="I579" s="43"/>
      <c r="J579" s="43"/>
      <c r="K579" s="43"/>
      <c r="L579" s="43"/>
    </row>
    <row r="580" spans="7:12" ht="19.5" customHeight="1">
      <c r="G580" s="43"/>
      <c r="H580" s="43"/>
      <c r="I580" s="43"/>
      <c r="J580" s="43"/>
      <c r="K580" s="43"/>
      <c r="L580" s="43"/>
    </row>
    <row r="581" spans="7:12" ht="19.5" customHeight="1">
      <c r="G581" s="43"/>
      <c r="H581" s="43"/>
      <c r="I581" s="43"/>
      <c r="J581" s="43"/>
      <c r="K581" s="43"/>
      <c r="L581" s="43"/>
    </row>
    <row r="582" spans="7:12" ht="19.5" customHeight="1">
      <c r="G582" s="43"/>
      <c r="H582" s="43"/>
      <c r="I582" s="43"/>
      <c r="J582" s="43"/>
      <c r="K582" s="43"/>
      <c r="L582" s="43"/>
    </row>
    <row r="583" spans="7:12" ht="19.5" customHeight="1">
      <c r="G583" s="43"/>
      <c r="H583" s="43"/>
      <c r="I583" s="43"/>
      <c r="J583" s="43"/>
      <c r="K583" s="43"/>
      <c r="L583" s="43"/>
    </row>
    <row r="584" spans="7:12" ht="19.5" customHeight="1">
      <c r="G584" s="43"/>
      <c r="H584" s="43"/>
      <c r="I584" s="43"/>
      <c r="J584" s="43"/>
      <c r="K584" s="43"/>
      <c r="L584" s="43"/>
    </row>
    <row r="585" spans="7:12" ht="19.5" customHeight="1">
      <c r="G585" s="43"/>
      <c r="H585" s="43"/>
      <c r="I585" s="43"/>
      <c r="J585" s="43"/>
      <c r="K585" s="43"/>
      <c r="L585" s="43"/>
    </row>
    <row r="586" spans="7:12" ht="19.5" customHeight="1">
      <c r="G586" s="43"/>
      <c r="H586" s="43"/>
      <c r="I586" s="43"/>
      <c r="J586" s="43"/>
      <c r="K586" s="43"/>
      <c r="L586" s="43"/>
    </row>
    <row r="587" spans="7:12" ht="19.5" customHeight="1">
      <c r="G587" s="43"/>
      <c r="H587" s="43"/>
      <c r="I587" s="43"/>
      <c r="J587" s="43"/>
      <c r="K587" s="43"/>
      <c r="L587" s="43"/>
    </row>
    <row r="588" spans="7:12" ht="19.5" customHeight="1">
      <c r="G588" s="43"/>
      <c r="H588" s="43"/>
      <c r="I588" s="43"/>
      <c r="J588" s="43"/>
      <c r="K588" s="43"/>
      <c r="L588" s="43"/>
    </row>
    <row r="589" spans="7:12" ht="19.5" customHeight="1">
      <c r="G589" s="43"/>
      <c r="H589" s="43"/>
      <c r="I589" s="43"/>
      <c r="J589" s="43"/>
      <c r="K589" s="43"/>
      <c r="L589" s="43"/>
    </row>
    <row r="590" spans="7:12" ht="19.5" customHeight="1">
      <c r="G590" s="43"/>
      <c r="H590" s="43"/>
      <c r="I590" s="43"/>
      <c r="J590" s="43"/>
      <c r="K590" s="43"/>
      <c r="L590" s="43"/>
    </row>
    <row r="591" spans="7:12" ht="19.5" customHeight="1">
      <c r="G591" s="43"/>
      <c r="H591" s="43"/>
      <c r="I591" s="43"/>
      <c r="J591" s="43"/>
      <c r="K591" s="43"/>
      <c r="L591" s="43"/>
    </row>
    <row r="592" spans="7:12" ht="19.5" customHeight="1">
      <c r="G592" s="43"/>
      <c r="H592" s="43"/>
      <c r="I592" s="43"/>
      <c r="J592" s="43"/>
      <c r="K592" s="43"/>
      <c r="L592" s="43"/>
    </row>
    <row r="593" spans="7:12" ht="19.5" customHeight="1">
      <c r="G593" s="43"/>
      <c r="H593" s="43"/>
      <c r="I593" s="43"/>
      <c r="J593" s="43"/>
      <c r="K593" s="43"/>
      <c r="L593" s="43"/>
    </row>
    <row r="594" spans="7:12" ht="19.5" customHeight="1">
      <c r="G594" s="43"/>
      <c r="H594" s="43"/>
      <c r="I594" s="43"/>
      <c r="J594" s="43"/>
      <c r="K594" s="43"/>
      <c r="L594" s="43"/>
    </row>
    <row r="595" spans="7:12" ht="19.5" customHeight="1">
      <c r="G595" s="43"/>
      <c r="H595" s="43"/>
      <c r="I595" s="43"/>
      <c r="J595" s="43"/>
      <c r="K595" s="43"/>
      <c r="L595" s="43"/>
    </row>
    <row r="596" spans="7:12" ht="19.5" customHeight="1">
      <c r="G596" s="43"/>
      <c r="H596" s="43"/>
      <c r="I596" s="43"/>
      <c r="J596" s="43"/>
      <c r="K596" s="43"/>
      <c r="L596" s="43"/>
    </row>
    <row r="597" spans="7:12" ht="19.5" customHeight="1">
      <c r="G597" s="43"/>
      <c r="H597" s="43"/>
      <c r="I597" s="43"/>
      <c r="J597" s="43"/>
      <c r="K597" s="43"/>
      <c r="L597" s="43"/>
    </row>
    <row r="598" spans="7:12" ht="19.5" customHeight="1">
      <c r="G598" s="43"/>
      <c r="H598" s="43"/>
      <c r="I598" s="43"/>
      <c r="J598" s="43"/>
      <c r="K598" s="43"/>
      <c r="L598" s="43"/>
    </row>
    <row r="599" spans="7:12" ht="19.5" customHeight="1">
      <c r="G599" s="43"/>
      <c r="H599" s="43"/>
      <c r="I599" s="43"/>
      <c r="J599" s="43"/>
      <c r="K599" s="43"/>
      <c r="L599" s="43"/>
    </row>
    <row r="600" spans="7:12" ht="19.5" customHeight="1">
      <c r="G600" s="43"/>
      <c r="H600" s="43"/>
      <c r="I600" s="43"/>
      <c r="J600" s="43"/>
      <c r="K600" s="43"/>
      <c r="L600" s="43"/>
    </row>
    <row r="601" spans="7:12" ht="19.5" customHeight="1">
      <c r="G601" s="43"/>
      <c r="H601" s="43"/>
      <c r="I601" s="43"/>
      <c r="J601" s="43"/>
      <c r="K601" s="43"/>
      <c r="L601" s="43"/>
    </row>
    <row r="602" spans="7:12" ht="19.5" customHeight="1">
      <c r="G602" s="43"/>
      <c r="H602" s="43"/>
      <c r="I602" s="43"/>
      <c r="J602" s="43"/>
      <c r="K602" s="43"/>
      <c r="L602" s="43"/>
    </row>
    <row r="603" spans="7:12" ht="19.5" customHeight="1">
      <c r="G603" s="43"/>
      <c r="H603" s="43"/>
      <c r="I603" s="43"/>
      <c r="J603" s="43"/>
      <c r="K603" s="43"/>
      <c r="L603" s="43"/>
    </row>
    <row r="604" spans="7:12" ht="19.5" customHeight="1">
      <c r="G604" s="43"/>
      <c r="H604" s="43"/>
      <c r="I604" s="43"/>
      <c r="J604" s="43"/>
      <c r="K604" s="43"/>
      <c r="L604" s="43"/>
    </row>
    <row r="605" spans="7:12" ht="19.5" customHeight="1">
      <c r="G605" s="43"/>
      <c r="H605" s="43"/>
      <c r="I605" s="43"/>
      <c r="J605" s="43"/>
      <c r="K605" s="43"/>
      <c r="L605" s="43"/>
    </row>
    <row r="606" spans="7:12" ht="19.5" customHeight="1">
      <c r="G606" s="43"/>
      <c r="H606" s="43"/>
      <c r="I606" s="43"/>
      <c r="J606" s="43"/>
      <c r="K606" s="43"/>
      <c r="L606" s="43"/>
    </row>
    <row r="607" spans="7:12" ht="19.5" customHeight="1">
      <c r="G607" s="43"/>
      <c r="H607" s="43"/>
      <c r="I607" s="43"/>
      <c r="J607" s="43"/>
      <c r="K607" s="43"/>
      <c r="L607" s="43"/>
    </row>
    <row r="608" spans="7:12" ht="19.5" customHeight="1">
      <c r="G608" s="43"/>
      <c r="H608" s="43"/>
      <c r="I608" s="43"/>
      <c r="J608" s="43"/>
      <c r="K608" s="43"/>
      <c r="L608" s="43"/>
    </row>
    <row r="609" spans="7:12" ht="19.5" customHeight="1">
      <c r="G609" s="43"/>
      <c r="H609" s="43"/>
      <c r="I609" s="43"/>
      <c r="J609" s="43"/>
      <c r="K609" s="43"/>
      <c r="L609" s="43"/>
    </row>
    <row r="610" spans="7:12" ht="19.5" customHeight="1">
      <c r="G610" s="43"/>
      <c r="H610" s="43"/>
      <c r="I610" s="43"/>
      <c r="J610" s="43"/>
      <c r="K610" s="43"/>
      <c r="L610" s="43"/>
    </row>
    <row r="611" spans="7:12" ht="19.5" customHeight="1">
      <c r="G611" s="43"/>
      <c r="H611" s="43"/>
      <c r="I611" s="43"/>
      <c r="J611" s="43"/>
      <c r="K611" s="43"/>
      <c r="L611" s="43"/>
    </row>
    <row r="612" spans="7:12" ht="19.5" customHeight="1">
      <c r="G612" s="43"/>
      <c r="H612" s="43"/>
      <c r="I612" s="43"/>
      <c r="J612" s="43"/>
      <c r="K612" s="43"/>
      <c r="L612" s="43"/>
    </row>
    <row r="613" spans="7:12" ht="19.5" customHeight="1">
      <c r="G613" s="43"/>
      <c r="H613" s="43"/>
      <c r="I613" s="43"/>
      <c r="J613" s="43"/>
      <c r="K613" s="43"/>
      <c r="L613" s="43"/>
    </row>
    <row r="614" spans="7:12" ht="19.5" customHeight="1">
      <c r="G614" s="43"/>
      <c r="H614" s="43"/>
      <c r="I614" s="43"/>
      <c r="J614" s="43"/>
      <c r="K614" s="43"/>
      <c r="L614" s="43"/>
    </row>
    <row r="615" spans="7:12" ht="19.5" customHeight="1">
      <c r="G615" s="43"/>
      <c r="H615" s="43"/>
      <c r="I615" s="43"/>
      <c r="J615" s="43"/>
      <c r="K615" s="43"/>
      <c r="L615" s="43"/>
    </row>
    <row r="616" spans="7:12" ht="19.5" customHeight="1">
      <c r="G616" s="43"/>
      <c r="H616" s="43"/>
      <c r="I616" s="43"/>
      <c r="J616" s="43"/>
      <c r="K616" s="43"/>
      <c r="L616" s="43"/>
    </row>
    <row r="617" spans="7:12" ht="19.5" customHeight="1">
      <c r="G617" s="43"/>
      <c r="H617" s="43"/>
      <c r="I617" s="43"/>
      <c r="J617" s="43"/>
      <c r="K617" s="43"/>
      <c r="L617" s="43"/>
    </row>
    <row r="618" spans="7:12" ht="19.5" customHeight="1">
      <c r="G618" s="43"/>
      <c r="H618" s="43"/>
      <c r="I618" s="43"/>
      <c r="J618" s="43"/>
      <c r="K618" s="43"/>
      <c r="L618" s="43"/>
    </row>
    <row r="619" spans="7:12" ht="19.5" customHeight="1">
      <c r="G619" s="43"/>
      <c r="H619" s="43"/>
      <c r="I619" s="43"/>
      <c r="J619" s="43"/>
      <c r="K619" s="43"/>
      <c r="L619" s="43"/>
    </row>
    <row r="620" spans="7:12" ht="19.5" customHeight="1">
      <c r="G620" s="43"/>
      <c r="H620" s="43"/>
      <c r="I620" s="43"/>
      <c r="J620" s="43"/>
      <c r="K620" s="43"/>
      <c r="L620" s="43"/>
    </row>
    <row r="621" spans="7:12" ht="19.5" customHeight="1">
      <c r="G621" s="43"/>
      <c r="H621" s="43"/>
      <c r="I621" s="43"/>
      <c r="J621" s="43"/>
      <c r="K621" s="43"/>
      <c r="L621" s="43"/>
    </row>
    <row r="622" spans="7:12" ht="19.5" customHeight="1">
      <c r="G622" s="43"/>
      <c r="H622" s="43"/>
      <c r="I622" s="43"/>
      <c r="J622" s="43"/>
      <c r="K622" s="43"/>
      <c r="L622" s="43"/>
    </row>
    <row r="623" spans="7:12" ht="19.5" customHeight="1">
      <c r="G623" s="43"/>
      <c r="H623" s="43"/>
      <c r="I623" s="43"/>
      <c r="J623" s="43"/>
      <c r="K623" s="43"/>
      <c r="L623" s="43"/>
    </row>
    <row r="624" spans="7:12" ht="19.5" customHeight="1">
      <c r="G624" s="43"/>
      <c r="H624" s="43"/>
      <c r="I624" s="43"/>
      <c r="J624" s="43"/>
      <c r="K624" s="43"/>
      <c r="L624" s="43"/>
    </row>
    <row r="625" spans="7:12" ht="19.5" customHeight="1">
      <c r="G625" s="43"/>
      <c r="H625" s="43"/>
      <c r="I625" s="43"/>
      <c r="J625" s="43"/>
      <c r="K625" s="43"/>
      <c r="L625" s="43"/>
    </row>
    <row r="626" spans="7:12" ht="19.5" customHeight="1">
      <c r="G626" s="43"/>
      <c r="H626" s="43"/>
      <c r="I626" s="43"/>
      <c r="J626" s="43"/>
      <c r="K626" s="43"/>
      <c r="L626" s="43"/>
    </row>
    <row r="627" spans="7:12" ht="19.5" customHeight="1">
      <c r="G627" s="43"/>
      <c r="H627" s="43"/>
      <c r="I627" s="43"/>
      <c r="J627" s="43"/>
      <c r="K627" s="43"/>
      <c r="L627" s="43"/>
    </row>
    <row r="628" spans="7:12" ht="19.5" customHeight="1">
      <c r="G628" s="43"/>
      <c r="H628" s="43"/>
      <c r="I628" s="43"/>
      <c r="J628" s="43"/>
      <c r="K628" s="43"/>
      <c r="L628" s="43"/>
    </row>
    <row r="629" spans="7:12" ht="19.5" customHeight="1">
      <c r="G629" s="43"/>
      <c r="H629" s="43"/>
      <c r="I629" s="43"/>
      <c r="J629" s="43"/>
      <c r="K629" s="43"/>
      <c r="L629" s="43"/>
    </row>
    <row r="630" spans="7:12" ht="19.5" customHeight="1">
      <c r="G630" s="43"/>
      <c r="H630" s="43"/>
      <c r="I630" s="43"/>
      <c r="J630" s="43"/>
      <c r="K630" s="43"/>
      <c r="L630" s="43"/>
    </row>
    <row r="631" spans="7:12" ht="19.5" customHeight="1">
      <c r="G631" s="43"/>
      <c r="H631" s="43"/>
      <c r="I631" s="43"/>
      <c r="J631" s="43"/>
      <c r="K631" s="43"/>
      <c r="L631" s="43"/>
    </row>
    <row r="632" spans="7:12" ht="19.5" customHeight="1">
      <c r="G632" s="43"/>
      <c r="H632" s="43"/>
      <c r="I632" s="43"/>
      <c r="J632" s="43"/>
      <c r="K632" s="43"/>
      <c r="L632" s="43"/>
    </row>
    <row r="633" spans="7:12" ht="19.5" customHeight="1">
      <c r="G633" s="43"/>
      <c r="H633" s="43"/>
      <c r="I633" s="43"/>
      <c r="J633" s="43"/>
      <c r="K633" s="43"/>
      <c r="L633" s="43"/>
    </row>
    <row r="634" spans="7:12" ht="19.5" customHeight="1">
      <c r="G634" s="43"/>
      <c r="H634" s="43"/>
      <c r="I634" s="43"/>
      <c r="J634" s="43"/>
      <c r="K634" s="43"/>
      <c r="L634" s="43"/>
    </row>
    <row r="635" spans="7:12" ht="19.5" customHeight="1">
      <c r="G635" s="43"/>
      <c r="H635" s="43"/>
      <c r="I635" s="43"/>
      <c r="J635" s="43"/>
      <c r="K635" s="43"/>
      <c r="L635" s="43"/>
    </row>
    <row r="636" spans="7:12" ht="19.5" customHeight="1">
      <c r="G636" s="43"/>
      <c r="H636" s="43"/>
      <c r="I636" s="43"/>
      <c r="J636" s="43"/>
      <c r="K636" s="43"/>
      <c r="L636" s="43"/>
    </row>
    <row r="637" spans="7:12" ht="19.5" customHeight="1">
      <c r="G637" s="43"/>
      <c r="H637" s="43"/>
      <c r="I637" s="43"/>
      <c r="J637" s="43"/>
      <c r="K637" s="43"/>
      <c r="L637" s="43"/>
    </row>
    <row r="638" spans="7:12" ht="19.5" customHeight="1">
      <c r="G638" s="43"/>
      <c r="H638" s="43"/>
      <c r="I638" s="43"/>
      <c r="J638" s="43"/>
      <c r="K638" s="43"/>
      <c r="L638" s="43"/>
    </row>
    <row r="639" spans="7:12" ht="19.5" customHeight="1">
      <c r="G639" s="43"/>
      <c r="H639" s="43"/>
      <c r="I639" s="43"/>
      <c r="J639" s="43"/>
      <c r="K639" s="43"/>
      <c r="L639" s="43"/>
    </row>
    <row r="640" spans="7:12" ht="19.5" customHeight="1">
      <c r="G640" s="43"/>
      <c r="H640" s="43"/>
      <c r="I640" s="43"/>
      <c r="J640" s="43"/>
      <c r="K640" s="43"/>
      <c r="L640" s="43"/>
    </row>
    <row r="641" spans="7:12" ht="19.5" customHeight="1">
      <c r="G641" s="43"/>
      <c r="H641" s="43"/>
      <c r="I641" s="43"/>
      <c r="J641" s="43"/>
      <c r="K641" s="43"/>
      <c r="L641" s="43"/>
    </row>
    <row r="642" spans="7:12" ht="19.5" customHeight="1">
      <c r="G642" s="43"/>
      <c r="H642" s="43"/>
      <c r="I642" s="43"/>
      <c r="J642" s="43"/>
      <c r="K642" s="43"/>
      <c r="L642" s="43"/>
    </row>
    <row r="643" spans="7:12" ht="19.5" customHeight="1">
      <c r="G643" s="43"/>
      <c r="H643" s="43"/>
      <c r="I643" s="43"/>
      <c r="J643" s="43"/>
      <c r="K643" s="43"/>
      <c r="L643" s="43"/>
    </row>
    <row r="644" spans="7:12" ht="19.5" customHeight="1">
      <c r="G644" s="43"/>
      <c r="H644" s="43"/>
      <c r="I644" s="43"/>
      <c r="J644" s="43"/>
      <c r="K644" s="43"/>
      <c r="L644" s="43"/>
    </row>
    <row r="645" spans="7:12" ht="19.5" customHeight="1">
      <c r="G645" s="43"/>
      <c r="H645" s="43"/>
      <c r="I645" s="43"/>
      <c r="J645" s="43"/>
      <c r="K645" s="43"/>
      <c r="L645" s="43"/>
    </row>
    <row r="646" spans="7:12" ht="19.5" customHeight="1">
      <c r="G646" s="43"/>
      <c r="H646" s="43"/>
      <c r="I646" s="43"/>
      <c r="J646" s="43"/>
      <c r="K646" s="43"/>
      <c r="L646" s="43"/>
    </row>
    <row r="647" spans="7:12" ht="19.5" customHeight="1">
      <c r="G647" s="43"/>
      <c r="H647" s="43"/>
      <c r="I647" s="43"/>
      <c r="J647" s="43"/>
      <c r="K647" s="43"/>
      <c r="L647" s="43"/>
    </row>
    <row r="648" spans="7:12" ht="19.5" customHeight="1">
      <c r="G648" s="43"/>
      <c r="H648" s="43"/>
      <c r="I648" s="43"/>
      <c r="J648" s="43"/>
      <c r="K648" s="43"/>
      <c r="L648" s="43"/>
    </row>
    <row r="649" spans="7:12" ht="19.5" customHeight="1">
      <c r="G649" s="43"/>
      <c r="H649" s="43"/>
      <c r="I649" s="43"/>
      <c r="J649" s="43"/>
      <c r="K649" s="43"/>
      <c r="L649" s="43"/>
    </row>
    <row r="650" spans="7:12" ht="19.5" customHeight="1">
      <c r="G650" s="43"/>
      <c r="H650" s="43"/>
      <c r="I650" s="43"/>
      <c r="J650" s="43"/>
      <c r="K650" s="43"/>
      <c r="L650" s="43"/>
    </row>
    <row r="651" spans="7:12" ht="19.5" customHeight="1">
      <c r="G651" s="43"/>
      <c r="H651" s="43"/>
      <c r="I651" s="43"/>
      <c r="J651" s="43"/>
      <c r="K651" s="43"/>
      <c r="L651" s="43"/>
    </row>
    <row r="652" spans="7:12" ht="19.5" customHeight="1">
      <c r="G652" s="43"/>
      <c r="H652" s="43"/>
      <c r="I652" s="43"/>
      <c r="J652" s="43"/>
      <c r="K652" s="43"/>
      <c r="L652" s="43"/>
    </row>
    <row r="653" spans="7:12" ht="19.5" customHeight="1">
      <c r="G653" s="43"/>
      <c r="H653" s="43"/>
      <c r="I653" s="43"/>
      <c r="J653" s="43"/>
      <c r="K653" s="43"/>
      <c r="L653" s="43"/>
    </row>
    <row r="654" spans="7:12" ht="19.5" customHeight="1">
      <c r="G654" s="43"/>
      <c r="H654" s="43"/>
      <c r="I654" s="43"/>
      <c r="J654" s="43"/>
      <c r="K654" s="43"/>
      <c r="L654" s="43"/>
    </row>
    <row r="655" spans="7:12" ht="19.5" customHeight="1">
      <c r="G655" s="43"/>
      <c r="H655" s="43"/>
      <c r="I655" s="43"/>
      <c r="J655" s="43"/>
      <c r="K655" s="43"/>
      <c r="L655" s="43"/>
    </row>
    <row r="656" spans="7:12" ht="19.5" customHeight="1">
      <c r="G656" s="43"/>
      <c r="H656" s="43"/>
      <c r="I656" s="43"/>
      <c r="J656" s="43"/>
      <c r="K656" s="43"/>
      <c r="L656" s="43"/>
    </row>
    <row r="657" spans="7:12" ht="19.5" customHeight="1">
      <c r="G657" s="43"/>
      <c r="H657" s="43"/>
      <c r="I657" s="43"/>
      <c r="J657" s="43"/>
      <c r="K657" s="43"/>
      <c r="L657" s="43"/>
    </row>
    <row r="658" spans="7:12" ht="19.5" customHeight="1">
      <c r="G658" s="43"/>
      <c r="H658" s="43"/>
      <c r="I658" s="43"/>
      <c r="J658" s="43"/>
      <c r="K658" s="43"/>
      <c r="L658" s="43"/>
    </row>
    <row r="659" spans="7:12" ht="19.5" customHeight="1">
      <c r="G659" s="43"/>
      <c r="H659" s="43"/>
      <c r="I659" s="43"/>
      <c r="J659" s="43"/>
      <c r="K659" s="43"/>
      <c r="L659" s="43"/>
    </row>
    <row r="660" spans="7:12" ht="19.5" customHeight="1">
      <c r="G660" s="43"/>
      <c r="H660" s="43"/>
      <c r="I660" s="43"/>
      <c r="J660" s="43"/>
      <c r="K660" s="43"/>
      <c r="L660" s="43"/>
    </row>
    <row r="661" spans="7:12" ht="19.5" customHeight="1">
      <c r="G661" s="43"/>
      <c r="H661" s="43"/>
      <c r="I661" s="43"/>
      <c r="J661" s="43"/>
      <c r="K661" s="43"/>
      <c r="L661" s="43"/>
    </row>
    <row r="662" spans="7:12" ht="19.5" customHeight="1">
      <c r="G662" s="43"/>
      <c r="H662" s="43"/>
      <c r="I662" s="43"/>
      <c r="J662" s="43"/>
      <c r="K662" s="43"/>
      <c r="L662" s="43"/>
    </row>
    <row r="663" spans="7:12" ht="19.5" customHeight="1">
      <c r="G663" s="43"/>
      <c r="H663" s="43"/>
      <c r="I663" s="43"/>
      <c r="J663" s="43"/>
      <c r="K663" s="43"/>
      <c r="L663" s="43"/>
    </row>
    <row r="664" spans="7:12" ht="19.5" customHeight="1">
      <c r="G664" s="43"/>
      <c r="H664" s="43"/>
      <c r="I664" s="43"/>
      <c r="J664" s="43"/>
      <c r="K664" s="43"/>
      <c r="L664" s="43"/>
    </row>
    <row r="665" spans="7:12" ht="19.5" customHeight="1">
      <c r="G665" s="43"/>
      <c r="H665" s="43"/>
      <c r="I665" s="43"/>
      <c r="J665" s="43"/>
      <c r="K665" s="43"/>
      <c r="L665" s="43"/>
    </row>
    <row r="666" spans="7:12" ht="19.5" customHeight="1">
      <c r="G666" s="43"/>
      <c r="H666" s="43"/>
      <c r="I666" s="43"/>
      <c r="J666" s="43"/>
      <c r="K666" s="43"/>
      <c r="L666" s="43"/>
    </row>
    <row r="667" spans="7:12" ht="19.5" customHeight="1">
      <c r="G667" s="43"/>
      <c r="H667" s="43"/>
      <c r="I667" s="43"/>
      <c r="J667" s="43"/>
      <c r="K667" s="43"/>
      <c r="L667" s="43"/>
    </row>
    <row r="668" spans="7:12" ht="19.5" customHeight="1">
      <c r="G668" s="43"/>
      <c r="H668" s="43"/>
      <c r="I668" s="43"/>
      <c r="J668" s="43"/>
      <c r="K668" s="43"/>
      <c r="L668" s="43"/>
    </row>
    <row r="669" spans="7:12" ht="19.5" customHeight="1">
      <c r="G669" s="43"/>
      <c r="H669" s="43"/>
      <c r="I669" s="43"/>
      <c r="J669" s="43"/>
      <c r="K669" s="43"/>
      <c r="L669" s="43"/>
    </row>
    <row r="670" spans="7:12" ht="19.5" customHeight="1">
      <c r="G670" s="43"/>
      <c r="H670" s="43"/>
      <c r="I670" s="43"/>
      <c r="J670" s="43"/>
      <c r="K670" s="43"/>
      <c r="L670" s="43"/>
    </row>
    <row r="671" spans="7:12" ht="19.5" customHeight="1">
      <c r="G671" s="43"/>
      <c r="H671" s="43"/>
      <c r="I671" s="43"/>
      <c r="J671" s="43"/>
      <c r="K671" s="43"/>
      <c r="L671" s="43"/>
    </row>
    <row r="672" spans="7:12" ht="19.5" customHeight="1">
      <c r="G672" s="43"/>
      <c r="H672" s="43"/>
      <c r="I672" s="43"/>
      <c r="J672" s="43"/>
      <c r="K672" s="43"/>
      <c r="L672" s="43"/>
    </row>
    <row r="673" spans="7:12" ht="19.5" customHeight="1">
      <c r="G673" s="43"/>
      <c r="H673" s="43"/>
      <c r="I673" s="43"/>
      <c r="J673" s="43"/>
      <c r="K673" s="43"/>
      <c r="L673" s="43"/>
    </row>
    <row r="674" spans="7:12" ht="19.5" customHeight="1">
      <c r="G674" s="43"/>
      <c r="H674" s="43"/>
      <c r="I674" s="43"/>
      <c r="J674" s="43"/>
      <c r="K674" s="43"/>
      <c r="L674" s="43"/>
    </row>
    <row r="675" spans="7:12" ht="19.5" customHeight="1">
      <c r="G675" s="43"/>
      <c r="H675" s="43"/>
      <c r="I675" s="43"/>
      <c r="J675" s="43"/>
      <c r="K675" s="43"/>
      <c r="L675" s="43"/>
    </row>
    <row r="676" spans="7:12" ht="19.5" customHeight="1">
      <c r="G676" s="43"/>
      <c r="H676" s="43"/>
      <c r="I676" s="43"/>
      <c r="J676" s="43"/>
      <c r="K676" s="43"/>
      <c r="L676" s="43"/>
    </row>
    <row r="677" spans="7:12" ht="19.5" customHeight="1">
      <c r="G677" s="43"/>
      <c r="H677" s="43"/>
      <c r="I677" s="43"/>
      <c r="J677" s="43"/>
      <c r="K677" s="43"/>
      <c r="L677" s="43"/>
    </row>
    <row r="678" spans="7:12" ht="19.5" customHeight="1">
      <c r="G678" s="43"/>
      <c r="H678" s="43"/>
      <c r="I678" s="43"/>
      <c r="J678" s="43"/>
      <c r="K678" s="43"/>
      <c r="L678" s="43"/>
    </row>
    <row r="679" spans="7:12" ht="19.5" customHeight="1">
      <c r="G679" s="43"/>
      <c r="H679" s="43"/>
      <c r="I679" s="43"/>
      <c r="J679" s="43"/>
      <c r="K679" s="43"/>
      <c r="L679" s="43"/>
    </row>
    <row r="680" spans="7:12" ht="19.5" customHeight="1">
      <c r="G680" s="43"/>
      <c r="H680" s="43"/>
      <c r="I680" s="43"/>
      <c r="J680" s="43"/>
      <c r="K680" s="43"/>
      <c r="L680" s="43"/>
    </row>
    <row r="681" spans="7:12" ht="19.5" customHeight="1">
      <c r="G681" s="43"/>
      <c r="H681" s="43"/>
      <c r="I681" s="43"/>
      <c r="J681" s="43"/>
      <c r="K681" s="43"/>
      <c r="L681" s="43"/>
    </row>
    <row r="682" spans="7:12" ht="19.5" customHeight="1">
      <c r="G682" s="43"/>
      <c r="H682" s="43"/>
      <c r="I682" s="43"/>
      <c r="J682" s="43"/>
      <c r="K682" s="43"/>
      <c r="L682" s="43"/>
    </row>
    <row r="683" spans="7:12" ht="19.5" customHeight="1">
      <c r="G683" s="43"/>
      <c r="H683" s="43"/>
      <c r="I683" s="43"/>
      <c r="J683" s="43"/>
      <c r="K683" s="43"/>
      <c r="L683" s="43"/>
    </row>
    <row r="684" spans="7:12" ht="19.5" customHeight="1">
      <c r="G684" s="43"/>
      <c r="H684" s="43"/>
      <c r="I684" s="43"/>
      <c r="J684" s="43"/>
      <c r="K684" s="43"/>
      <c r="L684" s="43"/>
    </row>
    <row r="685" spans="7:12" ht="19.5" customHeight="1">
      <c r="G685" s="43"/>
      <c r="H685" s="43"/>
      <c r="I685" s="43"/>
      <c r="J685" s="43"/>
      <c r="K685" s="43"/>
      <c r="L685" s="43"/>
    </row>
    <row r="686" spans="7:12" ht="19.5" customHeight="1">
      <c r="G686" s="43"/>
      <c r="H686" s="43"/>
      <c r="I686" s="43"/>
      <c r="J686" s="43"/>
      <c r="K686" s="43"/>
      <c r="L686" s="43"/>
    </row>
    <row r="687" spans="7:12" ht="19.5" customHeight="1">
      <c r="G687" s="43"/>
      <c r="H687" s="43"/>
      <c r="I687" s="43"/>
      <c r="J687" s="43"/>
      <c r="K687" s="43"/>
      <c r="L687" s="43"/>
    </row>
    <row r="688" spans="7:12" ht="19.5" customHeight="1">
      <c r="G688" s="43"/>
      <c r="H688" s="43"/>
      <c r="I688" s="43"/>
      <c r="J688" s="43"/>
      <c r="K688" s="43"/>
      <c r="L688" s="43"/>
    </row>
    <row r="689" spans="7:12" ht="19.5" customHeight="1">
      <c r="G689" s="43"/>
      <c r="H689" s="43"/>
      <c r="I689" s="43"/>
      <c r="J689" s="43"/>
      <c r="K689" s="43"/>
      <c r="L689" s="43"/>
    </row>
    <row r="690" spans="7:12" ht="19.5" customHeight="1">
      <c r="G690" s="43"/>
      <c r="H690" s="43"/>
      <c r="I690" s="43"/>
      <c r="J690" s="43"/>
      <c r="K690" s="43"/>
      <c r="L690" s="43"/>
    </row>
    <row r="691" spans="7:12" ht="19.5" customHeight="1">
      <c r="G691" s="43"/>
      <c r="H691" s="43"/>
      <c r="I691" s="43"/>
      <c r="J691" s="43"/>
      <c r="K691" s="43"/>
      <c r="L691" s="43"/>
    </row>
    <row r="692" spans="7:12" ht="19.5" customHeight="1">
      <c r="G692" s="43"/>
      <c r="H692" s="43"/>
      <c r="I692" s="43"/>
      <c r="J692" s="43"/>
      <c r="K692" s="43"/>
      <c r="L692" s="43"/>
    </row>
    <row r="693" spans="7:12" ht="19.5" customHeight="1">
      <c r="G693" s="43"/>
      <c r="H693" s="43"/>
      <c r="I693" s="43"/>
      <c r="J693" s="43"/>
      <c r="K693" s="43"/>
      <c r="L693" s="43"/>
    </row>
    <row r="694" spans="7:12" ht="19.5" customHeight="1">
      <c r="G694" s="43"/>
      <c r="H694" s="43"/>
      <c r="I694" s="43"/>
      <c r="J694" s="43"/>
      <c r="K694" s="43"/>
      <c r="L694" s="43"/>
    </row>
    <row r="695" spans="7:12" ht="19.5" customHeight="1">
      <c r="G695" s="43"/>
      <c r="H695" s="43"/>
      <c r="I695" s="43"/>
      <c r="J695" s="43"/>
      <c r="K695" s="43"/>
      <c r="L695" s="43"/>
    </row>
    <row r="696" spans="7:12" ht="19.5" customHeight="1">
      <c r="G696" s="43"/>
      <c r="H696" s="43"/>
      <c r="I696" s="43"/>
      <c r="J696" s="43"/>
      <c r="K696" s="43"/>
      <c r="L696" s="43"/>
    </row>
    <row r="697" spans="7:12" ht="19.5" customHeight="1">
      <c r="G697" s="43"/>
      <c r="H697" s="43"/>
      <c r="I697" s="43"/>
      <c r="J697" s="43"/>
      <c r="K697" s="43"/>
      <c r="L697" s="43"/>
    </row>
    <row r="698" spans="7:12" ht="19.5" customHeight="1">
      <c r="G698" s="43"/>
      <c r="H698" s="43"/>
      <c r="I698" s="43"/>
      <c r="J698" s="43"/>
      <c r="K698" s="43"/>
      <c r="L698" s="43"/>
    </row>
    <row r="699" spans="7:12" ht="19.5" customHeight="1">
      <c r="G699" s="43"/>
      <c r="H699" s="43"/>
      <c r="I699" s="43"/>
      <c r="J699" s="43"/>
      <c r="K699" s="43"/>
      <c r="L699" s="43"/>
    </row>
    <row r="700" spans="7:12" ht="19.5" customHeight="1">
      <c r="G700" s="43"/>
      <c r="H700" s="43"/>
      <c r="I700" s="43"/>
      <c r="J700" s="43"/>
      <c r="K700" s="43"/>
      <c r="L700" s="43"/>
    </row>
    <row r="701" spans="7:12" ht="19.5" customHeight="1">
      <c r="G701" s="43"/>
      <c r="H701" s="43"/>
      <c r="I701" s="43"/>
      <c r="J701" s="43"/>
      <c r="K701" s="43"/>
      <c r="L701" s="43"/>
    </row>
    <row r="702" spans="7:12" ht="19.5" customHeight="1">
      <c r="G702" s="43"/>
      <c r="H702" s="43"/>
      <c r="I702" s="43"/>
      <c r="J702" s="43"/>
      <c r="K702" s="43"/>
      <c r="L702" s="43"/>
    </row>
    <row r="703" spans="7:12" ht="19.5" customHeight="1">
      <c r="G703" s="43"/>
      <c r="H703" s="43"/>
      <c r="I703" s="43"/>
      <c r="J703" s="43"/>
      <c r="K703" s="43"/>
      <c r="L703" s="43"/>
    </row>
    <row r="704" spans="7:12" ht="19.5" customHeight="1">
      <c r="G704" s="43"/>
      <c r="H704" s="43"/>
      <c r="I704" s="43"/>
      <c r="J704" s="43"/>
      <c r="K704" s="43"/>
      <c r="L704" s="43"/>
    </row>
    <row r="705" spans="7:12" ht="19.5" customHeight="1">
      <c r="G705" s="43"/>
      <c r="H705" s="43"/>
      <c r="I705" s="43"/>
      <c r="J705" s="43"/>
      <c r="K705" s="43"/>
      <c r="L705" s="43"/>
    </row>
    <row r="706" spans="7:12" ht="19.5" customHeight="1">
      <c r="G706" s="43"/>
      <c r="H706" s="43"/>
      <c r="I706" s="43"/>
      <c r="J706" s="43"/>
      <c r="K706" s="43"/>
      <c r="L706" s="43"/>
    </row>
    <row r="707" spans="7:12" ht="19.5" customHeight="1">
      <c r="G707" s="43"/>
      <c r="H707" s="43"/>
      <c r="I707" s="43"/>
      <c r="J707" s="43"/>
      <c r="K707" s="43"/>
      <c r="L707" s="43"/>
    </row>
    <row r="708" spans="7:12" ht="19.5" customHeight="1">
      <c r="G708" s="43"/>
      <c r="H708" s="43"/>
      <c r="I708" s="43"/>
      <c r="J708" s="43"/>
      <c r="K708" s="43"/>
      <c r="L708" s="43"/>
    </row>
    <row r="709" spans="7:12" ht="19.5" customHeight="1">
      <c r="G709" s="43"/>
      <c r="H709" s="43"/>
      <c r="I709" s="43"/>
      <c r="J709" s="43"/>
      <c r="K709" s="43"/>
      <c r="L709" s="43"/>
    </row>
    <row r="710" spans="7:12" ht="19.5" customHeight="1">
      <c r="G710" s="43"/>
      <c r="H710" s="43"/>
      <c r="I710" s="43"/>
      <c r="J710" s="43"/>
      <c r="K710" s="43"/>
      <c r="L710" s="43"/>
    </row>
    <row r="711" spans="7:12" ht="19.5" customHeight="1">
      <c r="G711" s="43"/>
      <c r="H711" s="43"/>
      <c r="I711" s="43"/>
      <c r="J711" s="43"/>
      <c r="K711" s="43"/>
      <c r="L711" s="43"/>
    </row>
    <row r="712" spans="7:12" ht="19.5" customHeight="1">
      <c r="G712" s="43"/>
      <c r="H712" s="43"/>
      <c r="I712" s="43"/>
      <c r="J712" s="43"/>
      <c r="K712" s="43"/>
      <c r="L712" s="43"/>
    </row>
    <row r="713" spans="7:12" ht="19.5" customHeight="1">
      <c r="G713" s="43"/>
      <c r="H713" s="43"/>
      <c r="I713" s="43"/>
      <c r="J713" s="43"/>
      <c r="K713" s="43"/>
      <c r="L713" s="43"/>
    </row>
    <row r="714" spans="7:12" ht="19.5" customHeight="1">
      <c r="G714" s="43"/>
      <c r="H714" s="43"/>
      <c r="I714" s="43"/>
      <c r="J714" s="43"/>
      <c r="K714" s="43"/>
      <c r="L714" s="43"/>
    </row>
    <row r="715" spans="7:12" ht="19.5" customHeight="1">
      <c r="G715" s="43"/>
      <c r="H715" s="43"/>
      <c r="I715" s="43"/>
      <c r="J715" s="43"/>
      <c r="K715" s="43"/>
      <c r="L715" s="43"/>
    </row>
    <row r="716" spans="7:12" ht="19.5" customHeight="1">
      <c r="G716" s="43"/>
      <c r="H716" s="43"/>
      <c r="I716" s="43"/>
      <c r="J716" s="43"/>
      <c r="K716" s="43"/>
      <c r="L716" s="43"/>
    </row>
    <row r="717" spans="7:12" ht="19.5" customHeight="1">
      <c r="G717" s="43"/>
      <c r="H717" s="43"/>
      <c r="I717" s="43"/>
      <c r="J717" s="43"/>
      <c r="K717" s="43"/>
      <c r="L717" s="43"/>
    </row>
    <row r="718" spans="7:12" ht="19.5" customHeight="1">
      <c r="G718" s="43"/>
      <c r="H718" s="43"/>
      <c r="I718" s="43"/>
      <c r="J718" s="43"/>
      <c r="K718" s="43"/>
      <c r="L718" s="43"/>
    </row>
    <row r="719" spans="7:12" ht="19.5" customHeight="1">
      <c r="G719" s="43"/>
      <c r="H719" s="43"/>
      <c r="I719" s="43"/>
      <c r="J719" s="43"/>
      <c r="K719" s="43"/>
      <c r="L719" s="43"/>
    </row>
    <row r="720" spans="7:12" ht="19.5" customHeight="1">
      <c r="G720" s="43"/>
      <c r="H720" s="43"/>
      <c r="I720" s="43"/>
      <c r="J720" s="43"/>
      <c r="K720" s="43"/>
      <c r="L720" s="43"/>
    </row>
    <row r="721" spans="7:12" ht="19.5" customHeight="1">
      <c r="G721" s="43"/>
      <c r="H721" s="43"/>
      <c r="I721" s="43"/>
      <c r="J721" s="43"/>
      <c r="K721" s="43"/>
      <c r="L721" s="43"/>
    </row>
    <row r="722" spans="7:12" ht="19.5" customHeight="1">
      <c r="G722" s="43"/>
      <c r="H722" s="43"/>
      <c r="I722" s="43"/>
      <c r="J722" s="43"/>
      <c r="K722" s="43"/>
      <c r="L722" s="43"/>
    </row>
    <row r="723" spans="7:12" ht="19.5" customHeight="1">
      <c r="G723" s="43"/>
      <c r="H723" s="43"/>
      <c r="I723" s="43"/>
      <c r="J723" s="43"/>
      <c r="K723" s="43"/>
      <c r="L723" s="43"/>
    </row>
    <row r="724" spans="7:12" ht="19.5" customHeight="1">
      <c r="G724" s="43"/>
      <c r="H724" s="43"/>
      <c r="I724" s="43"/>
      <c r="J724" s="43"/>
      <c r="K724" s="43"/>
      <c r="L724" s="43"/>
    </row>
    <row r="725" spans="7:12" ht="19.5" customHeight="1">
      <c r="G725" s="43"/>
      <c r="H725" s="43"/>
      <c r="I725" s="43"/>
      <c r="J725" s="43"/>
      <c r="K725" s="43"/>
      <c r="L725" s="43"/>
    </row>
    <row r="726" spans="7:12" ht="19.5" customHeight="1">
      <c r="G726" s="43"/>
      <c r="H726" s="43"/>
      <c r="I726" s="43"/>
      <c r="J726" s="43"/>
      <c r="K726" s="43"/>
      <c r="L726" s="43"/>
    </row>
    <row r="727" spans="7:12" ht="19.5" customHeight="1">
      <c r="G727" s="43"/>
      <c r="H727" s="43"/>
      <c r="I727" s="43"/>
      <c r="J727" s="43"/>
      <c r="K727" s="43"/>
      <c r="L727" s="43"/>
    </row>
    <row r="728" spans="7:12" ht="19.5" customHeight="1">
      <c r="G728" s="43"/>
      <c r="H728" s="43"/>
      <c r="I728" s="43"/>
      <c r="J728" s="43"/>
      <c r="K728" s="43"/>
      <c r="L728" s="43"/>
    </row>
    <row r="729" spans="7:12" ht="19.5" customHeight="1">
      <c r="G729" s="43"/>
      <c r="H729" s="43"/>
      <c r="I729" s="43"/>
      <c r="J729" s="43"/>
      <c r="K729" s="43"/>
      <c r="L729" s="43"/>
    </row>
    <row r="730" spans="7:12" ht="19.5" customHeight="1">
      <c r="G730" s="43"/>
      <c r="H730" s="43"/>
      <c r="I730" s="43"/>
      <c r="J730" s="43"/>
      <c r="K730" s="43"/>
      <c r="L730" s="43"/>
    </row>
    <row r="731" spans="7:12" ht="19.5" customHeight="1">
      <c r="G731" s="43"/>
      <c r="H731" s="43"/>
      <c r="I731" s="43"/>
      <c r="J731" s="43"/>
      <c r="K731" s="43"/>
      <c r="L731" s="43"/>
    </row>
    <row r="732" spans="7:12" ht="19.5" customHeight="1">
      <c r="G732" s="43"/>
      <c r="H732" s="43"/>
      <c r="I732" s="43"/>
      <c r="J732" s="43"/>
      <c r="K732" s="43"/>
      <c r="L732" s="43"/>
    </row>
    <row r="733" spans="7:12" ht="19.5" customHeight="1">
      <c r="G733" s="43"/>
      <c r="H733" s="43"/>
      <c r="I733" s="43"/>
      <c r="J733" s="43"/>
      <c r="K733" s="43"/>
      <c r="L733" s="43"/>
    </row>
    <row r="734" spans="7:12" ht="19.5" customHeight="1">
      <c r="G734" s="43"/>
      <c r="H734" s="43"/>
      <c r="I734" s="43"/>
      <c r="J734" s="43"/>
      <c r="K734" s="43"/>
      <c r="L734" s="43"/>
    </row>
    <row r="735" spans="7:12" ht="19.5" customHeight="1">
      <c r="G735" s="43"/>
      <c r="H735" s="43"/>
      <c r="I735" s="43"/>
      <c r="J735" s="43"/>
      <c r="K735" s="43"/>
      <c r="L735" s="43"/>
    </row>
    <row r="736" spans="7:12" ht="19.5" customHeight="1">
      <c r="G736" s="43"/>
      <c r="H736" s="43"/>
      <c r="I736" s="43"/>
      <c r="J736" s="43"/>
      <c r="K736" s="43"/>
      <c r="L736" s="43"/>
    </row>
    <row r="737" spans="7:12" ht="19.5" customHeight="1">
      <c r="G737" s="43"/>
      <c r="H737" s="43"/>
      <c r="I737" s="43"/>
      <c r="J737" s="43"/>
      <c r="K737" s="43"/>
      <c r="L737" s="43"/>
    </row>
    <row r="738" spans="7:12" ht="19.5" customHeight="1">
      <c r="G738" s="43"/>
      <c r="H738" s="43"/>
      <c r="I738" s="43"/>
      <c r="J738" s="43"/>
      <c r="K738" s="43"/>
      <c r="L738" s="43"/>
    </row>
    <row r="739" spans="7:12" ht="19.5" customHeight="1">
      <c r="G739" s="43"/>
      <c r="H739" s="43"/>
      <c r="I739" s="43"/>
      <c r="J739" s="43"/>
      <c r="K739" s="43"/>
      <c r="L739" s="43"/>
    </row>
    <row r="740" spans="7:12" ht="19.5" customHeight="1">
      <c r="G740" s="43"/>
      <c r="H740" s="43"/>
      <c r="I740" s="43"/>
      <c r="J740" s="43"/>
      <c r="K740" s="43"/>
      <c r="L740" s="43"/>
    </row>
    <row r="741" spans="7:12" ht="19.5" customHeight="1">
      <c r="G741" s="43"/>
      <c r="H741" s="43"/>
      <c r="I741" s="43"/>
      <c r="J741" s="43"/>
      <c r="K741" s="43"/>
      <c r="L741" s="43"/>
    </row>
    <row r="742" spans="7:12" ht="19.5" customHeight="1">
      <c r="G742" s="43"/>
      <c r="H742" s="43"/>
      <c r="I742" s="43"/>
      <c r="J742" s="43"/>
      <c r="K742" s="43"/>
      <c r="L742" s="43"/>
    </row>
    <row r="743" spans="7:12" ht="19.5" customHeight="1">
      <c r="G743" s="43"/>
      <c r="H743" s="43"/>
      <c r="I743" s="43"/>
      <c r="J743" s="43"/>
      <c r="K743" s="43"/>
      <c r="L743" s="43"/>
    </row>
    <row r="744" spans="7:12" ht="19.5" customHeight="1">
      <c r="G744" s="43"/>
      <c r="H744" s="43"/>
      <c r="I744" s="43"/>
      <c r="J744" s="43"/>
      <c r="K744" s="43"/>
      <c r="L744" s="43"/>
    </row>
    <row r="745" spans="7:12" ht="19.5" customHeight="1">
      <c r="G745" s="43"/>
      <c r="H745" s="43"/>
      <c r="I745" s="43"/>
      <c r="J745" s="43"/>
      <c r="K745" s="43"/>
      <c r="L745" s="43"/>
    </row>
    <row r="746" spans="7:12" ht="19.5" customHeight="1">
      <c r="G746" s="43"/>
      <c r="H746" s="43"/>
      <c r="I746" s="43"/>
      <c r="J746" s="43"/>
      <c r="K746" s="43"/>
      <c r="L746" s="43"/>
    </row>
    <row r="747" spans="7:12" ht="19.5" customHeight="1">
      <c r="G747" s="43"/>
      <c r="H747" s="43"/>
      <c r="I747" s="43"/>
      <c r="J747" s="43"/>
      <c r="K747" s="43"/>
      <c r="L747" s="43"/>
    </row>
    <row r="748" spans="7:12" ht="19.5" customHeight="1">
      <c r="G748" s="43"/>
      <c r="H748" s="43"/>
      <c r="I748" s="43"/>
      <c r="J748" s="43"/>
      <c r="K748" s="43"/>
      <c r="L748" s="43"/>
    </row>
    <row r="749" spans="7:12" ht="19.5" customHeight="1">
      <c r="G749" s="43"/>
      <c r="H749" s="43"/>
      <c r="I749" s="43"/>
      <c r="J749" s="43"/>
      <c r="K749" s="43"/>
      <c r="L749" s="43"/>
    </row>
    <row r="750" spans="7:12" ht="19.5" customHeight="1">
      <c r="G750" s="43"/>
      <c r="H750" s="43"/>
      <c r="I750" s="43"/>
      <c r="J750" s="43"/>
      <c r="K750" s="43"/>
      <c r="L750" s="43"/>
    </row>
    <row r="751" spans="7:12" ht="19.5" customHeight="1">
      <c r="G751" s="43"/>
      <c r="H751" s="43"/>
      <c r="I751" s="43"/>
      <c r="J751" s="43"/>
      <c r="K751" s="43"/>
      <c r="L751" s="43"/>
    </row>
    <row r="752" spans="7:12" ht="19.5" customHeight="1">
      <c r="G752" s="43"/>
      <c r="H752" s="43"/>
      <c r="I752" s="43"/>
      <c r="J752" s="43"/>
      <c r="K752" s="43"/>
      <c r="L752" s="43"/>
    </row>
    <row r="753" spans="7:12" ht="19.5" customHeight="1">
      <c r="G753" s="43"/>
      <c r="H753" s="43"/>
      <c r="I753" s="43"/>
      <c r="J753" s="43"/>
      <c r="K753" s="43"/>
      <c r="L753" s="43"/>
    </row>
    <row r="754" spans="7:12" ht="19.5" customHeight="1">
      <c r="G754" s="43"/>
      <c r="H754" s="43"/>
      <c r="I754" s="43"/>
      <c r="J754" s="43"/>
      <c r="K754" s="43"/>
      <c r="L754" s="43"/>
    </row>
    <row r="755" spans="7:12" ht="19.5" customHeight="1">
      <c r="G755" s="43"/>
      <c r="H755" s="43"/>
      <c r="I755" s="43"/>
      <c r="J755" s="43"/>
      <c r="K755" s="43"/>
      <c r="L755" s="43"/>
    </row>
    <row r="756" spans="7:12" ht="19.5" customHeight="1">
      <c r="G756" s="43"/>
      <c r="H756" s="43"/>
      <c r="I756" s="43"/>
      <c r="J756" s="43"/>
      <c r="K756" s="43"/>
      <c r="L756" s="43"/>
    </row>
    <row r="757" spans="7:12" ht="19.5" customHeight="1">
      <c r="G757" s="43"/>
      <c r="H757" s="43"/>
      <c r="I757" s="43"/>
      <c r="J757" s="43"/>
      <c r="K757" s="43"/>
      <c r="L757" s="43"/>
    </row>
    <row r="758" spans="7:12" ht="19.5" customHeight="1">
      <c r="G758" s="43"/>
      <c r="H758" s="43"/>
      <c r="I758" s="43"/>
      <c r="J758" s="43"/>
      <c r="K758" s="43"/>
      <c r="L758" s="43"/>
    </row>
    <row r="759" spans="7:12" ht="19.5" customHeight="1">
      <c r="G759" s="43"/>
      <c r="H759" s="43"/>
      <c r="I759" s="43"/>
      <c r="J759" s="43"/>
      <c r="K759" s="43"/>
      <c r="L759" s="43"/>
    </row>
    <row r="760" spans="7:12" ht="19.5" customHeight="1">
      <c r="G760" s="43"/>
      <c r="H760" s="43"/>
      <c r="I760" s="43"/>
      <c r="J760" s="43"/>
      <c r="K760" s="43"/>
      <c r="L760" s="43"/>
    </row>
    <row r="761" spans="7:12" ht="19.5" customHeight="1">
      <c r="G761" s="43"/>
      <c r="H761" s="43"/>
      <c r="I761" s="43"/>
      <c r="J761" s="43"/>
      <c r="K761" s="43"/>
      <c r="L761" s="43"/>
    </row>
    <row r="762" spans="7:12" ht="19.5" customHeight="1">
      <c r="G762" s="43"/>
      <c r="H762" s="43"/>
      <c r="I762" s="43"/>
      <c r="J762" s="43"/>
      <c r="K762" s="43"/>
      <c r="L762" s="43"/>
    </row>
    <row r="763" spans="7:12" ht="19.5" customHeight="1">
      <c r="G763" s="43"/>
      <c r="H763" s="43"/>
      <c r="I763" s="43"/>
      <c r="J763" s="43"/>
      <c r="K763" s="43"/>
      <c r="L763" s="43"/>
    </row>
    <row r="764" spans="7:12" ht="19.5" customHeight="1">
      <c r="G764" s="43"/>
      <c r="H764" s="43"/>
      <c r="I764" s="43"/>
      <c r="J764" s="43"/>
      <c r="K764" s="43"/>
      <c r="L764" s="43"/>
    </row>
    <row r="765" spans="7:12" ht="19.5" customHeight="1">
      <c r="G765" s="43"/>
      <c r="H765" s="43"/>
      <c r="I765" s="43"/>
      <c r="J765" s="43"/>
      <c r="K765" s="43"/>
      <c r="L765" s="43"/>
    </row>
    <row r="766" spans="7:12" ht="19.5" customHeight="1">
      <c r="G766" s="43"/>
      <c r="H766" s="43"/>
      <c r="I766" s="43"/>
      <c r="J766" s="43"/>
      <c r="K766" s="43"/>
      <c r="L766" s="43"/>
    </row>
    <row r="767" spans="7:12" ht="19.5" customHeight="1">
      <c r="G767" s="43"/>
      <c r="H767" s="43"/>
      <c r="I767" s="43"/>
      <c r="J767" s="43"/>
      <c r="K767" s="43"/>
      <c r="L767" s="43"/>
    </row>
    <row r="768" spans="7:12" ht="19.5" customHeight="1">
      <c r="G768" s="43"/>
      <c r="H768" s="43"/>
      <c r="I768" s="43"/>
      <c r="J768" s="43"/>
      <c r="K768" s="43"/>
      <c r="L768" s="43"/>
    </row>
    <row r="769" spans="7:12" ht="19.5" customHeight="1">
      <c r="G769" s="43"/>
      <c r="H769" s="43"/>
      <c r="I769" s="43"/>
      <c r="J769" s="43"/>
      <c r="K769" s="43"/>
      <c r="L769" s="43"/>
    </row>
    <row r="770" spans="7:12" ht="19.5" customHeight="1">
      <c r="G770" s="43"/>
      <c r="H770" s="43"/>
      <c r="I770" s="43"/>
      <c r="J770" s="43"/>
      <c r="K770" s="43"/>
      <c r="L770" s="43"/>
    </row>
    <row r="771" spans="7:12" ht="19.5" customHeight="1">
      <c r="G771" s="43"/>
      <c r="H771" s="43"/>
      <c r="I771" s="43"/>
      <c r="J771" s="43"/>
      <c r="K771" s="43"/>
      <c r="L771" s="43"/>
    </row>
    <row r="772" spans="7:12" ht="19.5" customHeight="1">
      <c r="G772" s="43"/>
      <c r="H772" s="43"/>
      <c r="I772" s="43"/>
      <c r="J772" s="43"/>
      <c r="K772" s="43"/>
      <c r="L772" s="43"/>
    </row>
    <row r="773" spans="7:12" ht="19.5" customHeight="1">
      <c r="G773" s="43"/>
      <c r="H773" s="43"/>
      <c r="I773" s="43"/>
      <c r="J773" s="43"/>
      <c r="K773" s="43"/>
      <c r="L773" s="43"/>
    </row>
    <row r="774" spans="7:12" ht="19.5" customHeight="1">
      <c r="G774" s="43"/>
      <c r="H774" s="43"/>
      <c r="I774" s="43"/>
      <c r="J774" s="43"/>
      <c r="K774" s="43"/>
      <c r="L774" s="43"/>
    </row>
    <row r="775" spans="7:12" ht="19.5" customHeight="1">
      <c r="G775" s="43"/>
      <c r="H775" s="43"/>
      <c r="I775" s="43"/>
      <c r="J775" s="43"/>
      <c r="K775" s="43"/>
      <c r="L775" s="43"/>
    </row>
    <row r="776" spans="7:12" ht="19.5" customHeight="1">
      <c r="G776" s="43"/>
      <c r="H776" s="43"/>
      <c r="I776" s="43"/>
      <c r="J776" s="43"/>
      <c r="K776" s="43"/>
      <c r="L776" s="43"/>
    </row>
    <row r="777" spans="7:12" ht="19.5" customHeight="1">
      <c r="G777" s="43"/>
      <c r="H777" s="43"/>
      <c r="I777" s="43"/>
      <c r="J777" s="43"/>
      <c r="K777" s="43"/>
      <c r="L777" s="43"/>
    </row>
    <row r="778" spans="7:12" ht="19.5" customHeight="1">
      <c r="G778" s="43"/>
      <c r="H778" s="43"/>
      <c r="I778" s="43"/>
      <c r="J778" s="43"/>
      <c r="K778" s="43"/>
      <c r="L778" s="43"/>
    </row>
    <row r="779" spans="7:12" ht="19.5" customHeight="1">
      <c r="G779" s="43"/>
      <c r="H779" s="43"/>
      <c r="I779" s="43"/>
      <c r="J779" s="43"/>
      <c r="K779" s="43"/>
      <c r="L779" s="43"/>
    </row>
    <row r="780" spans="7:12" ht="19.5" customHeight="1">
      <c r="G780" s="43"/>
      <c r="H780" s="43"/>
      <c r="I780" s="43"/>
      <c r="J780" s="43"/>
      <c r="K780" s="43"/>
      <c r="L780" s="43"/>
    </row>
    <row r="781" spans="7:12" ht="19.5" customHeight="1">
      <c r="G781" s="43"/>
      <c r="H781" s="43"/>
      <c r="I781" s="43"/>
      <c r="J781" s="43"/>
      <c r="K781" s="43"/>
      <c r="L781" s="43"/>
    </row>
    <row r="782" spans="7:12" ht="19.5" customHeight="1">
      <c r="G782" s="43"/>
      <c r="H782" s="43"/>
      <c r="I782" s="43"/>
      <c r="J782" s="43"/>
      <c r="K782" s="43"/>
      <c r="L782" s="43"/>
    </row>
    <row r="783" spans="7:12" ht="19.5" customHeight="1">
      <c r="G783" s="43"/>
      <c r="H783" s="43"/>
      <c r="I783" s="43"/>
      <c r="J783" s="43"/>
      <c r="K783" s="43"/>
      <c r="L783" s="43"/>
    </row>
    <row r="784" spans="7:12" ht="19.5" customHeight="1">
      <c r="G784" s="43"/>
      <c r="H784" s="43"/>
      <c r="I784" s="43"/>
      <c r="J784" s="43"/>
      <c r="K784" s="43"/>
      <c r="L784" s="43"/>
    </row>
    <row r="785" spans="7:12" ht="19.5" customHeight="1">
      <c r="G785" s="43"/>
      <c r="H785" s="43"/>
      <c r="I785" s="43"/>
      <c r="J785" s="43"/>
      <c r="K785" s="43"/>
      <c r="L785" s="43"/>
    </row>
    <row r="786" spans="7:12" ht="19.5" customHeight="1">
      <c r="G786" s="43"/>
      <c r="H786" s="43"/>
      <c r="I786" s="43"/>
      <c r="J786" s="43"/>
      <c r="K786" s="43"/>
      <c r="L786" s="43"/>
    </row>
    <row r="787" spans="7:12" ht="19.5" customHeight="1">
      <c r="G787" s="43"/>
      <c r="H787" s="43"/>
      <c r="I787" s="43"/>
      <c r="J787" s="43"/>
      <c r="K787" s="43"/>
      <c r="L787" s="43"/>
    </row>
    <row r="788" spans="7:12" ht="19.5" customHeight="1">
      <c r="G788" s="43"/>
      <c r="H788" s="43"/>
      <c r="I788" s="43"/>
      <c r="J788" s="43"/>
      <c r="K788" s="43"/>
      <c r="L788" s="43"/>
    </row>
    <row r="789" spans="7:12" ht="19.5" customHeight="1">
      <c r="G789" s="43"/>
      <c r="H789" s="43"/>
      <c r="I789" s="43"/>
      <c r="J789" s="43"/>
      <c r="K789" s="43"/>
      <c r="L789" s="43"/>
    </row>
    <row r="790" spans="7:12" ht="19.5" customHeight="1">
      <c r="G790" s="43"/>
      <c r="H790" s="43"/>
      <c r="I790" s="43"/>
      <c r="J790" s="43"/>
      <c r="K790" s="43"/>
      <c r="L790" s="43"/>
    </row>
    <row r="791" spans="7:12" ht="19.5" customHeight="1">
      <c r="G791" s="43"/>
      <c r="H791" s="43"/>
      <c r="I791" s="43"/>
      <c r="J791" s="43"/>
      <c r="K791" s="43"/>
      <c r="L791" s="43"/>
    </row>
    <row r="792" spans="7:12" ht="19.5" customHeight="1">
      <c r="G792" s="43"/>
      <c r="H792" s="43"/>
      <c r="I792" s="43"/>
      <c r="J792" s="43"/>
      <c r="K792" s="43"/>
      <c r="L792" s="43"/>
    </row>
    <row r="793" spans="7:12" ht="19.5" customHeight="1">
      <c r="G793" s="43"/>
      <c r="H793" s="43"/>
      <c r="I793" s="43"/>
      <c r="J793" s="43"/>
      <c r="K793" s="43"/>
      <c r="L793" s="43"/>
    </row>
    <row r="794" spans="7:12" ht="19.5" customHeight="1">
      <c r="G794" s="43"/>
      <c r="H794" s="43"/>
      <c r="I794" s="43"/>
      <c r="J794" s="43"/>
      <c r="K794" s="43"/>
      <c r="L794" s="43"/>
    </row>
    <row r="795" spans="7:12" ht="19.5" customHeight="1">
      <c r="G795" s="43"/>
      <c r="H795" s="43"/>
      <c r="I795" s="43"/>
      <c r="J795" s="43"/>
      <c r="K795" s="43"/>
      <c r="L795" s="43"/>
    </row>
    <row r="796" spans="7:12" ht="19.5" customHeight="1">
      <c r="G796" s="43"/>
      <c r="H796" s="43"/>
      <c r="I796" s="43"/>
      <c r="J796" s="43"/>
      <c r="K796" s="43"/>
      <c r="L796" s="43"/>
    </row>
    <row r="797" spans="7:12" ht="19.5" customHeight="1">
      <c r="G797" s="43"/>
      <c r="H797" s="43"/>
      <c r="I797" s="43"/>
      <c r="J797" s="43"/>
      <c r="K797" s="43"/>
      <c r="L797" s="43"/>
    </row>
    <row r="798" spans="7:12" ht="19.5" customHeight="1">
      <c r="G798" s="43"/>
      <c r="H798" s="43"/>
      <c r="I798" s="43"/>
      <c r="J798" s="43"/>
      <c r="K798" s="43"/>
      <c r="L798" s="43"/>
    </row>
    <row r="799" spans="7:12" ht="19.5" customHeight="1">
      <c r="G799" s="43"/>
      <c r="H799" s="43"/>
      <c r="I799" s="43"/>
      <c r="J799" s="43"/>
      <c r="K799" s="43"/>
      <c r="L799" s="43"/>
    </row>
    <row r="800" spans="7:12" ht="19.5" customHeight="1">
      <c r="G800" s="43"/>
      <c r="H800" s="43"/>
      <c r="I800" s="43"/>
      <c r="J800" s="43"/>
      <c r="K800" s="43"/>
      <c r="L800" s="43"/>
    </row>
    <row r="801" spans="7:12" ht="19.5" customHeight="1">
      <c r="G801" s="43"/>
      <c r="H801" s="43"/>
      <c r="I801" s="43"/>
      <c r="J801" s="43"/>
      <c r="K801" s="43"/>
      <c r="L801" s="43"/>
    </row>
    <row r="802" spans="7:12" ht="19.5" customHeight="1">
      <c r="G802" s="43"/>
      <c r="H802" s="43"/>
      <c r="I802" s="43"/>
      <c r="J802" s="43"/>
      <c r="K802" s="43"/>
      <c r="L802" s="43"/>
    </row>
    <row r="803" spans="7:12" ht="19.5" customHeight="1">
      <c r="G803" s="43"/>
      <c r="H803" s="43"/>
      <c r="I803" s="43"/>
      <c r="J803" s="43"/>
      <c r="K803" s="43"/>
      <c r="L803" s="43"/>
    </row>
    <row r="804" spans="7:12" ht="19.5" customHeight="1">
      <c r="G804" s="43"/>
      <c r="H804" s="43"/>
      <c r="I804" s="43"/>
      <c r="J804" s="43"/>
      <c r="K804" s="43"/>
      <c r="L804" s="43"/>
    </row>
    <row r="805" spans="7:12" ht="19.5" customHeight="1">
      <c r="G805" s="43"/>
      <c r="H805" s="43"/>
      <c r="I805" s="43"/>
      <c r="J805" s="43"/>
      <c r="K805" s="43"/>
      <c r="L805" s="43"/>
    </row>
    <row r="806" spans="7:12" ht="19.5" customHeight="1">
      <c r="G806" s="43"/>
      <c r="H806" s="43"/>
      <c r="I806" s="43"/>
      <c r="J806" s="43"/>
      <c r="K806" s="43"/>
      <c r="L806" s="43"/>
    </row>
    <row r="807" spans="7:12" ht="19.5" customHeight="1">
      <c r="G807" s="43"/>
      <c r="H807" s="43"/>
      <c r="I807" s="43"/>
      <c r="J807" s="43"/>
      <c r="K807" s="43"/>
      <c r="L807" s="43"/>
    </row>
    <row r="808" spans="7:12" ht="19.5" customHeight="1">
      <c r="G808" s="43"/>
      <c r="H808" s="43"/>
      <c r="I808" s="43"/>
      <c r="J808" s="43"/>
      <c r="K808" s="43"/>
      <c r="L808" s="43"/>
    </row>
    <row r="809" spans="7:12" ht="19.5" customHeight="1">
      <c r="G809" s="43"/>
      <c r="H809" s="43"/>
      <c r="I809" s="43"/>
      <c r="J809" s="43"/>
      <c r="K809" s="43"/>
      <c r="L809" s="43"/>
    </row>
    <row r="810" spans="7:12" ht="19.5" customHeight="1">
      <c r="G810" s="43"/>
      <c r="H810" s="43"/>
      <c r="I810" s="43"/>
      <c r="J810" s="43"/>
      <c r="K810" s="43"/>
      <c r="L810" s="43"/>
    </row>
    <row r="811" spans="7:12" ht="19.5" customHeight="1">
      <c r="G811" s="43"/>
      <c r="H811" s="43"/>
      <c r="I811" s="43"/>
      <c r="J811" s="43"/>
      <c r="K811" s="43"/>
      <c r="L811" s="43"/>
    </row>
    <row r="812" spans="7:12" ht="19.5" customHeight="1">
      <c r="G812" s="43"/>
      <c r="H812" s="43"/>
      <c r="I812" s="43"/>
      <c r="J812" s="43"/>
      <c r="K812" s="43"/>
      <c r="L812" s="43"/>
    </row>
    <row r="813" spans="7:12" ht="19.5" customHeight="1">
      <c r="G813" s="43"/>
      <c r="H813" s="43"/>
      <c r="I813" s="43"/>
      <c r="J813" s="43"/>
      <c r="K813" s="43"/>
      <c r="L813" s="43"/>
    </row>
    <row r="814" spans="7:12" ht="19.5" customHeight="1">
      <c r="G814" s="43"/>
      <c r="H814" s="43"/>
      <c r="I814" s="43"/>
      <c r="J814" s="43"/>
      <c r="K814" s="43"/>
      <c r="L814" s="43"/>
    </row>
    <row r="815" spans="7:12" ht="19.5" customHeight="1">
      <c r="G815" s="43"/>
      <c r="H815" s="43"/>
      <c r="I815" s="43"/>
      <c r="J815" s="43"/>
      <c r="K815" s="43"/>
      <c r="L815" s="43"/>
    </row>
    <row r="816" spans="7:12" ht="19.5" customHeight="1">
      <c r="G816" s="43"/>
      <c r="H816" s="43"/>
      <c r="I816" s="43"/>
      <c r="J816" s="43"/>
      <c r="K816" s="43"/>
      <c r="L816" s="43"/>
    </row>
    <row r="817" spans="7:12" ht="19.5" customHeight="1">
      <c r="G817" s="43"/>
      <c r="H817" s="43"/>
      <c r="I817" s="43"/>
      <c r="J817" s="43"/>
      <c r="K817" s="43"/>
      <c r="L817" s="43"/>
    </row>
    <row r="818" spans="7:12" ht="19.5" customHeight="1">
      <c r="G818" s="43"/>
      <c r="H818" s="43"/>
      <c r="I818" s="43"/>
      <c r="J818" s="43"/>
      <c r="K818" s="43"/>
      <c r="L818" s="43"/>
    </row>
    <row r="819" spans="7:12" ht="19.5" customHeight="1">
      <c r="G819" s="43"/>
      <c r="H819" s="43"/>
      <c r="I819" s="43"/>
      <c r="J819" s="43"/>
      <c r="K819" s="43"/>
      <c r="L819" s="43"/>
    </row>
    <row r="820" spans="7:12" ht="19.5" customHeight="1">
      <c r="G820" s="43"/>
      <c r="H820" s="43"/>
      <c r="I820" s="43"/>
      <c r="J820" s="43"/>
      <c r="K820" s="43"/>
      <c r="L820" s="43"/>
    </row>
    <row r="821" spans="7:12" ht="19.5" customHeight="1">
      <c r="G821" s="43"/>
      <c r="H821" s="43"/>
      <c r="I821" s="43"/>
      <c r="J821" s="43"/>
      <c r="K821" s="43"/>
      <c r="L821" s="43"/>
    </row>
    <row r="822" spans="7:12" ht="19.5" customHeight="1">
      <c r="G822" s="43"/>
      <c r="H822" s="43"/>
      <c r="I822" s="43"/>
      <c r="J822" s="43"/>
      <c r="K822" s="43"/>
      <c r="L822" s="43"/>
    </row>
    <row r="823" spans="7:12" ht="19.5" customHeight="1">
      <c r="G823" s="43"/>
      <c r="H823" s="43"/>
      <c r="I823" s="43"/>
      <c r="J823" s="43"/>
      <c r="K823" s="43"/>
      <c r="L823" s="43"/>
    </row>
    <row r="824" spans="7:12" ht="19.5" customHeight="1">
      <c r="G824" s="43"/>
      <c r="H824" s="43"/>
      <c r="I824" s="43"/>
      <c r="J824" s="43"/>
      <c r="K824" s="43"/>
      <c r="L824" s="43"/>
    </row>
    <row r="825" spans="7:12" ht="19.5" customHeight="1">
      <c r="G825" s="43"/>
      <c r="H825" s="43"/>
      <c r="I825" s="43"/>
      <c r="J825" s="43"/>
      <c r="K825" s="43"/>
      <c r="L825" s="43"/>
    </row>
    <row r="826" spans="7:12" ht="19.5" customHeight="1">
      <c r="G826" s="43"/>
      <c r="H826" s="43"/>
      <c r="I826" s="43"/>
      <c r="J826" s="43"/>
      <c r="K826" s="43"/>
      <c r="L826" s="43"/>
    </row>
    <row r="827" spans="7:12" ht="19.5" customHeight="1">
      <c r="G827" s="43"/>
      <c r="H827" s="43"/>
      <c r="I827" s="43"/>
      <c r="J827" s="43"/>
      <c r="K827" s="43"/>
      <c r="L827" s="43"/>
    </row>
    <row r="828" spans="7:12" ht="19.5" customHeight="1">
      <c r="G828" s="43"/>
      <c r="H828" s="43"/>
      <c r="I828" s="43"/>
      <c r="J828" s="43"/>
      <c r="K828" s="43"/>
      <c r="L828" s="43"/>
    </row>
    <row r="829" spans="7:12" ht="19.5" customHeight="1">
      <c r="G829" s="43"/>
      <c r="H829" s="43"/>
      <c r="I829" s="43"/>
      <c r="J829" s="43"/>
      <c r="K829" s="43"/>
      <c r="L829" s="43"/>
    </row>
    <row r="830" spans="7:12" ht="19.5" customHeight="1">
      <c r="G830" s="43"/>
      <c r="H830" s="43"/>
      <c r="I830" s="43"/>
      <c r="J830" s="43"/>
      <c r="K830" s="43"/>
      <c r="L830" s="43"/>
    </row>
    <row r="831" spans="7:12" ht="19.5" customHeight="1">
      <c r="G831" s="43"/>
      <c r="H831" s="43"/>
      <c r="I831" s="43"/>
      <c r="J831" s="43"/>
      <c r="K831" s="43"/>
      <c r="L831" s="43"/>
    </row>
    <row r="832" spans="7:12" ht="19.5" customHeight="1">
      <c r="G832" s="43"/>
      <c r="H832" s="43"/>
      <c r="I832" s="43"/>
      <c r="J832" s="43"/>
      <c r="K832" s="43"/>
      <c r="L832" s="43"/>
    </row>
    <row r="833" spans="7:12" ht="19.5" customHeight="1">
      <c r="G833" s="43"/>
      <c r="H833" s="43"/>
      <c r="I833" s="43"/>
      <c r="J833" s="43"/>
      <c r="K833" s="43"/>
      <c r="L833" s="43"/>
    </row>
    <row r="834" spans="7:12" ht="19.5" customHeight="1">
      <c r="G834" s="43"/>
      <c r="H834" s="43"/>
      <c r="I834" s="43"/>
      <c r="J834" s="43"/>
      <c r="K834" s="43"/>
      <c r="L834" s="43"/>
    </row>
    <row r="835" spans="7:12" ht="19.5" customHeight="1">
      <c r="G835" s="43"/>
      <c r="H835" s="43"/>
      <c r="I835" s="43"/>
      <c r="J835" s="43"/>
      <c r="K835" s="43"/>
      <c r="L835" s="43"/>
    </row>
    <row r="836" spans="7:12" ht="19.5" customHeight="1">
      <c r="G836" s="43"/>
      <c r="H836" s="43"/>
      <c r="I836" s="43"/>
      <c r="J836" s="43"/>
      <c r="K836" s="43"/>
      <c r="L836" s="43"/>
    </row>
    <row r="837" spans="7:12" ht="19.5" customHeight="1">
      <c r="G837" s="43"/>
      <c r="H837" s="43"/>
      <c r="I837" s="43"/>
      <c r="J837" s="43"/>
      <c r="K837" s="43"/>
      <c r="L837" s="43"/>
    </row>
    <row r="838" spans="7:12" ht="19.5" customHeight="1">
      <c r="G838" s="43"/>
      <c r="H838" s="43"/>
      <c r="I838" s="43"/>
      <c r="J838" s="43"/>
      <c r="K838" s="43"/>
      <c r="L838" s="43"/>
    </row>
    <row r="839" spans="7:12" ht="19.5" customHeight="1">
      <c r="G839" s="43"/>
      <c r="H839" s="43"/>
      <c r="I839" s="43"/>
      <c r="J839" s="43"/>
      <c r="K839" s="43"/>
      <c r="L839" s="43"/>
    </row>
    <row r="840" spans="7:12" ht="19.5" customHeight="1">
      <c r="G840" s="43"/>
      <c r="H840" s="43"/>
      <c r="I840" s="43"/>
      <c r="J840" s="43"/>
      <c r="K840" s="43"/>
      <c r="L840" s="43"/>
    </row>
    <row r="841" spans="7:12" ht="19.5" customHeight="1">
      <c r="G841" s="43"/>
      <c r="H841" s="43"/>
      <c r="I841" s="43"/>
      <c r="J841" s="43"/>
      <c r="K841" s="43"/>
      <c r="L841" s="43"/>
    </row>
    <row r="842" spans="7:12" ht="19.5" customHeight="1">
      <c r="G842" s="43"/>
      <c r="H842" s="43"/>
      <c r="I842" s="43"/>
      <c r="J842" s="43"/>
      <c r="K842" s="43"/>
      <c r="L842" s="43"/>
    </row>
    <row r="843" spans="7:12" ht="19.5" customHeight="1">
      <c r="G843" s="43"/>
      <c r="H843" s="43"/>
      <c r="I843" s="43"/>
      <c r="J843" s="43"/>
      <c r="K843" s="43"/>
      <c r="L843" s="43"/>
    </row>
    <row r="844" spans="7:12" ht="19.5" customHeight="1">
      <c r="G844" s="43"/>
      <c r="H844" s="43"/>
      <c r="I844" s="43"/>
      <c r="J844" s="43"/>
      <c r="K844" s="43"/>
      <c r="L844" s="43"/>
    </row>
    <row r="845" spans="7:12" ht="19.5" customHeight="1">
      <c r="G845" s="43"/>
      <c r="H845" s="43"/>
      <c r="I845" s="43"/>
      <c r="J845" s="43"/>
      <c r="K845" s="43"/>
      <c r="L845" s="43"/>
    </row>
    <row r="846" spans="7:12" ht="19.5" customHeight="1">
      <c r="G846" s="43"/>
      <c r="H846" s="43"/>
      <c r="I846" s="43"/>
      <c r="J846" s="43"/>
      <c r="K846" s="43"/>
      <c r="L846" s="43"/>
    </row>
    <row r="847" spans="7:12" ht="19.5" customHeight="1">
      <c r="G847" s="43"/>
      <c r="H847" s="43"/>
      <c r="I847" s="43"/>
      <c r="J847" s="43"/>
      <c r="K847" s="43"/>
      <c r="L847" s="43"/>
    </row>
    <row r="848" spans="7:12" ht="19.5" customHeight="1">
      <c r="G848" s="43"/>
      <c r="H848" s="43"/>
      <c r="I848" s="43"/>
      <c r="J848" s="43"/>
      <c r="K848" s="43"/>
      <c r="L848" s="43"/>
    </row>
    <row r="849" spans="7:12" ht="19.5" customHeight="1">
      <c r="G849" s="43"/>
      <c r="H849" s="43"/>
      <c r="I849" s="43"/>
      <c r="J849" s="43"/>
      <c r="K849" s="43"/>
      <c r="L849" s="43"/>
    </row>
    <row r="850" spans="7:12" ht="19.5" customHeight="1">
      <c r="G850" s="43"/>
      <c r="H850" s="43"/>
      <c r="I850" s="43"/>
      <c r="J850" s="43"/>
      <c r="K850" s="43"/>
      <c r="L850" s="43"/>
    </row>
    <row r="851" spans="7:12" ht="19.5" customHeight="1">
      <c r="G851" s="43"/>
      <c r="H851" s="43"/>
      <c r="I851" s="43"/>
      <c r="J851" s="43"/>
      <c r="K851" s="43"/>
      <c r="L851" s="43"/>
    </row>
    <row r="852" spans="7:12" ht="19.5" customHeight="1">
      <c r="G852" s="43"/>
      <c r="H852" s="43"/>
      <c r="I852" s="43"/>
      <c r="J852" s="43"/>
      <c r="K852" s="43"/>
      <c r="L852" s="43"/>
    </row>
    <row r="853" spans="7:12" ht="19.5" customHeight="1">
      <c r="G853" s="43"/>
      <c r="H853" s="43"/>
      <c r="I853" s="43"/>
      <c r="J853" s="43"/>
      <c r="K853" s="43"/>
      <c r="L853" s="43"/>
    </row>
    <row r="854" spans="7:12" ht="19.5" customHeight="1">
      <c r="G854" s="43"/>
      <c r="H854" s="43"/>
      <c r="I854" s="43"/>
      <c r="J854" s="43"/>
      <c r="K854" s="43"/>
      <c r="L854" s="43"/>
    </row>
    <row r="855" spans="7:12" ht="19.5" customHeight="1">
      <c r="G855" s="43"/>
      <c r="H855" s="43"/>
      <c r="I855" s="43"/>
      <c r="J855" s="43"/>
      <c r="K855" s="43"/>
      <c r="L855" s="43"/>
    </row>
    <row r="856" spans="7:12" ht="19.5" customHeight="1">
      <c r="G856" s="43"/>
      <c r="H856" s="43"/>
      <c r="I856" s="43"/>
      <c r="J856" s="43"/>
      <c r="K856" s="43"/>
      <c r="L856" s="43"/>
    </row>
    <row r="857" spans="7:12" ht="19.5" customHeight="1">
      <c r="G857" s="43"/>
      <c r="H857" s="43"/>
      <c r="I857" s="43"/>
      <c r="J857" s="43"/>
      <c r="K857" s="43"/>
      <c r="L857" s="43"/>
    </row>
    <row r="858" spans="7:12" ht="19.5" customHeight="1">
      <c r="G858" s="43"/>
      <c r="H858" s="43"/>
      <c r="I858" s="43"/>
      <c r="J858" s="43"/>
      <c r="K858" s="43"/>
      <c r="L858" s="43"/>
    </row>
    <row r="859" spans="7:12" ht="19.5" customHeight="1">
      <c r="G859" s="43"/>
      <c r="H859" s="43"/>
      <c r="I859" s="43"/>
      <c r="J859" s="43"/>
      <c r="K859" s="43"/>
      <c r="L859" s="43"/>
    </row>
    <row r="860" spans="7:12" ht="19.5" customHeight="1">
      <c r="G860" s="43"/>
      <c r="H860" s="43"/>
      <c r="I860" s="43"/>
      <c r="J860" s="43"/>
      <c r="K860" s="43"/>
      <c r="L860" s="43"/>
    </row>
    <row r="861" spans="7:12" ht="19.5" customHeight="1">
      <c r="G861" s="43"/>
      <c r="H861" s="43"/>
      <c r="I861" s="43"/>
      <c r="J861" s="43"/>
      <c r="K861" s="43"/>
      <c r="L861" s="43"/>
    </row>
    <row r="862" spans="7:12" ht="19.5" customHeight="1">
      <c r="G862" s="43"/>
      <c r="H862" s="43"/>
      <c r="I862" s="43"/>
      <c r="J862" s="43"/>
      <c r="K862" s="43"/>
      <c r="L862" s="43"/>
    </row>
    <row r="863" spans="7:12" ht="19.5" customHeight="1">
      <c r="G863" s="43"/>
      <c r="H863" s="43"/>
      <c r="I863" s="43"/>
      <c r="J863" s="43"/>
      <c r="K863" s="43"/>
      <c r="L863" s="43"/>
    </row>
    <row r="864" spans="7:12" ht="19.5" customHeight="1">
      <c r="G864" s="43"/>
      <c r="H864" s="43"/>
      <c r="I864" s="43"/>
      <c r="J864" s="43"/>
      <c r="K864" s="43"/>
      <c r="L864" s="43"/>
    </row>
    <row r="865" spans="7:12" ht="19.5" customHeight="1">
      <c r="G865" s="43"/>
      <c r="H865" s="43"/>
      <c r="I865" s="43"/>
      <c r="J865" s="43"/>
      <c r="K865" s="43"/>
      <c r="L865" s="43"/>
    </row>
    <row r="866" spans="7:12" ht="19.5" customHeight="1">
      <c r="G866" s="43"/>
      <c r="H866" s="43"/>
      <c r="I866" s="43"/>
      <c r="J866" s="43"/>
      <c r="K866" s="43"/>
      <c r="L866" s="43"/>
    </row>
    <row r="867" spans="7:12" ht="19.5" customHeight="1">
      <c r="G867" s="43"/>
      <c r="H867" s="43"/>
      <c r="I867" s="43"/>
      <c r="J867" s="43"/>
      <c r="K867" s="43"/>
      <c r="L867" s="43"/>
    </row>
    <row r="868" spans="7:12" ht="19.5" customHeight="1">
      <c r="G868" s="43"/>
      <c r="H868" s="43"/>
      <c r="I868" s="43"/>
      <c r="J868" s="43"/>
      <c r="K868" s="43"/>
      <c r="L868" s="43"/>
    </row>
    <row r="869" spans="7:12" ht="15.75">
      <c r="G869" s="43"/>
      <c r="H869" s="43"/>
      <c r="I869" s="43"/>
      <c r="J869" s="43"/>
      <c r="K869" s="43"/>
      <c r="L869" s="43"/>
    </row>
    <row r="870" spans="7:12" ht="15.75">
      <c r="G870" s="43"/>
      <c r="H870" s="43"/>
      <c r="I870" s="43"/>
      <c r="J870" s="43"/>
      <c r="K870" s="43"/>
      <c r="L870" s="43"/>
    </row>
    <row r="871" spans="7:12" ht="15.75">
      <c r="G871" s="43"/>
      <c r="H871" s="43"/>
      <c r="I871" s="43"/>
      <c r="J871" s="43"/>
      <c r="K871" s="43"/>
      <c r="L871" s="43"/>
    </row>
  </sheetData>
  <sheetProtection formatCells="0"/>
  <autoFilter ref="A8:T187"/>
  <mergeCells count="25">
    <mergeCell ref="G210:K210"/>
    <mergeCell ref="A92:L92"/>
    <mergeCell ref="A4:B4"/>
    <mergeCell ref="A2:D2"/>
    <mergeCell ref="A5:L5"/>
    <mergeCell ref="A147:A149"/>
    <mergeCell ref="G208:K208"/>
    <mergeCell ref="A95:L95"/>
    <mergeCell ref="E215:G215"/>
    <mergeCell ref="J215:M215"/>
    <mergeCell ref="A185:L185"/>
    <mergeCell ref="E214:G214"/>
    <mergeCell ref="J214:M214"/>
    <mergeCell ref="H212:J212"/>
    <mergeCell ref="E213:G213"/>
    <mergeCell ref="G209:K209"/>
    <mergeCell ref="J213:M213"/>
    <mergeCell ref="B212:C212"/>
    <mergeCell ref="H1:M1"/>
    <mergeCell ref="H2:M2"/>
    <mergeCell ref="I3:M3"/>
    <mergeCell ref="A98:L98"/>
    <mergeCell ref="A7:L7"/>
    <mergeCell ref="A85:L85"/>
    <mergeCell ref="A3:D3"/>
  </mergeCells>
  <hyperlinks>
    <hyperlink ref="C59" r:id="rId1" display="http://www.123coduri.ro/cauta-in-baza-de-date-coduri-cpv.php?vcodg1=39&amp;vcodg2=397&amp;vcodg3=3971&amp;vcodg4=39711&amp;vcodcpv=39711310-5"/>
  </hyperlinks>
  <printOptions horizontalCentered="1" verticalCentered="1"/>
  <pageMargins left="0.236220472440945" right="0.236220472440945" top="0" bottom="0" header="0.31496062992126" footer="0.31496062992126"/>
  <pageSetup fitToHeight="0" fitToWidth="1" horizontalDpi="600" verticalDpi="600" orientation="landscape" paperSize="9" scale="61" r:id="rId4"/>
  <headerFooter>
    <oddFooter>&amp;CPage &amp;P of &amp;N</oddFooter>
  </headerFooter>
  <rowBreaks count="7" manualBreakCount="7">
    <brk id="19" max="11" man="1"/>
    <brk id="31" max="11" man="1"/>
    <brk id="50" max="11" man="1"/>
    <brk id="78" max="11" man="1"/>
    <brk id="105" max="11" man="1"/>
    <brk id="120" max="11" man="1"/>
    <brk id="138" max="11" man="1"/>
  </rowBreaks>
  <legacyDrawing r:id="rId3"/>
</worksheet>
</file>

<file path=xl/worksheets/sheet2.xml><?xml version="1.0" encoding="utf-8"?>
<worksheet xmlns="http://schemas.openxmlformats.org/spreadsheetml/2006/main" xmlns:r="http://schemas.openxmlformats.org/officeDocument/2006/relationships">
  <dimension ref="A1:AL727"/>
  <sheetViews>
    <sheetView tabSelected="1" zoomScale="90" zoomScaleNormal="90" zoomScalePageLayoutView="0" workbookViewId="0" topLeftCell="A14">
      <selection activeCell="A23" sqref="A23:E23"/>
    </sheetView>
  </sheetViews>
  <sheetFormatPr defaultColWidth="9.140625" defaultRowHeight="12.75"/>
  <cols>
    <col min="1" max="1" width="10.57421875" style="69" customWidth="1"/>
    <col min="2" max="2" width="59.00390625" style="1" customWidth="1"/>
    <col min="3" max="3" width="42.140625" style="41" customWidth="1"/>
    <col min="4" max="4" width="19.421875" style="3" customWidth="1"/>
    <col min="5" max="5" width="18.7109375" style="3" customWidth="1"/>
    <col min="6" max="6" width="15.421875" style="3" customWidth="1"/>
    <col min="7" max="7" width="15.8515625" style="74" customWidth="1"/>
    <col min="8" max="8" width="18.421875" style="4" customWidth="1"/>
    <col min="9" max="9" width="11.7109375" style="4" customWidth="1"/>
    <col min="10" max="10" width="13.421875" style="4" customWidth="1"/>
    <col min="11" max="11" width="13.421875" style="4" hidden="1" customWidth="1"/>
    <col min="12" max="12" width="14.7109375" style="4" customWidth="1"/>
    <col min="13" max="13" width="16.421875" style="4" customWidth="1"/>
    <col min="14" max="15" width="13.28125" style="3" hidden="1" customWidth="1"/>
    <col min="16" max="16" width="14.00390625" style="3" hidden="1" customWidth="1"/>
    <col min="17" max="17" width="13.140625" style="3" customWidth="1"/>
    <col min="18" max="18" width="20.28125" style="3" customWidth="1"/>
    <col min="19" max="19" width="13.57421875" style="3" customWidth="1"/>
    <col min="20" max="20" width="14.00390625" style="3" customWidth="1"/>
    <col min="21" max="21" width="9.140625" style="3" customWidth="1"/>
    <col min="22" max="22" width="13.140625" style="3" customWidth="1"/>
    <col min="23" max="23" width="12.421875" style="3" customWidth="1"/>
    <col min="24" max="16384" width="9.140625" style="3" customWidth="1"/>
  </cols>
  <sheetData>
    <row r="1" spans="1:13" ht="18" customHeight="1">
      <c r="A1" s="57"/>
      <c r="B1" s="71"/>
      <c r="C1" s="2"/>
      <c r="D1" s="2"/>
      <c r="H1" s="388" t="s">
        <v>86</v>
      </c>
      <c r="I1" s="388"/>
      <c r="J1" s="388"/>
      <c r="K1" s="388"/>
      <c r="L1" s="388"/>
      <c r="M1" s="388"/>
    </row>
    <row r="2" spans="1:13" ht="19.5" customHeight="1">
      <c r="A2" s="396" t="s">
        <v>254</v>
      </c>
      <c r="B2" s="396"/>
      <c r="C2" s="396"/>
      <c r="D2" s="396"/>
      <c r="E2" s="5"/>
      <c r="H2" s="388" t="s">
        <v>87</v>
      </c>
      <c r="I2" s="388"/>
      <c r="J2" s="388"/>
      <c r="K2" s="388"/>
      <c r="L2" s="388"/>
      <c r="M2" s="388"/>
    </row>
    <row r="3" spans="1:20" ht="19.5" customHeight="1">
      <c r="A3" s="391" t="s">
        <v>439</v>
      </c>
      <c r="B3" s="391"/>
      <c r="C3" s="391"/>
      <c r="D3" s="391"/>
      <c r="I3" s="389"/>
      <c r="J3" s="389"/>
      <c r="K3" s="389"/>
      <c r="L3" s="389"/>
      <c r="M3" s="389"/>
      <c r="N3" s="7"/>
      <c r="O3" s="7"/>
      <c r="P3" s="7"/>
      <c r="Q3" s="7"/>
      <c r="R3" s="7"/>
      <c r="S3" s="7"/>
      <c r="T3" s="7"/>
    </row>
    <row r="4" spans="1:20" ht="28.5" customHeight="1">
      <c r="A4" s="406" t="s">
        <v>524</v>
      </c>
      <c r="B4" s="406"/>
      <c r="C4" s="370"/>
      <c r="D4" s="1"/>
      <c r="I4" s="6"/>
      <c r="J4" s="6"/>
      <c r="K4" s="6"/>
      <c r="L4" s="6"/>
      <c r="M4" s="6"/>
      <c r="N4" s="7"/>
      <c r="O4" s="7"/>
      <c r="P4" s="7"/>
      <c r="Q4" s="7"/>
      <c r="R4" s="7"/>
      <c r="S4" s="7"/>
      <c r="T4" s="7"/>
    </row>
    <row r="5" spans="1:20" ht="28.5" customHeight="1">
      <c r="A5" s="379"/>
      <c r="B5" s="379"/>
      <c r="C5" s="370"/>
      <c r="D5" s="1"/>
      <c r="I5" s="6"/>
      <c r="J5" s="6"/>
      <c r="K5" s="6"/>
      <c r="L5" s="6"/>
      <c r="M5" s="6"/>
      <c r="N5" s="7"/>
      <c r="O5" s="7"/>
      <c r="P5" s="7"/>
      <c r="Q5" s="7"/>
      <c r="R5" s="7"/>
      <c r="S5" s="7"/>
      <c r="T5" s="7"/>
    </row>
    <row r="6" spans="1:20" ht="28.5" customHeight="1">
      <c r="A6" s="379"/>
      <c r="B6" s="379"/>
      <c r="C6" s="370"/>
      <c r="D6" s="1"/>
      <c r="I6" s="6"/>
      <c r="J6" s="6"/>
      <c r="K6" s="6"/>
      <c r="L6" s="6"/>
      <c r="M6" s="6"/>
      <c r="N6" s="7"/>
      <c r="O6" s="7"/>
      <c r="P6" s="7"/>
      <c r="Q6" s="7"/>
      <c r="R6" s="7"/>
      <c r="S6" s="7"/>
      <c r="T6" s="7"/>
    </row>
    <row r="7" spans="1:20" ht="12.75" customHeight="1">
      <c r="A7" s="66"/>
      <c r="B7" s="49"/>
      <c r="C7" s="8"/>
      <c r="I7" s="6"/>
      <c r="J7" s="6"/>
      <c r="K7" s="6"/>
      <c r="L7" s="6"/>
      <c r="M7" s="6"/>
      <c r="N7" s="7"/>
      <c r="O7" s="7"/>
      <c r="P7" s="7"/>
      <c r="Q7" s="7"/>
      <c r="R7" s="7"/>
      <c r="S7" s="7"/>
      <c r="T7" s="7"/>
    </row>
    <row r="8" spans="1:20" ht="12.75" customHeight="1">
      <c r="A8" s="66"/>
      <c r="B8" s="49"/>
      <c r="C8" s="8"/>
      <c r="I8" s="6"/>
      <c r="J8" s="6"/>
      <c r="K8" s="6"/>
      <c r="L8" s="6"/>
      <c r="M8" s="6"/>
      <c r="N8" s="7"/>
      <c r="O8" s="7"/>
      <c r="P8" s="7"/>
      <c r="Q8" s="7"/>
      <c r="R8" s="7"/>
      <c r="S8" s="7"/>
      <c r="T8" s="7"/>
    </row>
    <row r="9" spans="1:15" ht="22.5" customHeight="1" hidden="1">
      <c r="A9" s="67"/>
      <c r="B9" s="72"/>
      <c r="C9" s="10"/>
      <c r="D9" s="9"/>
      <c r="E9" s="9"/>
      <c r="F9" s="9"/>
      <c r="G9" s="75"/>
      <c r="H9" s="11"/>
      <c r="I9" s="11"/>
      <c r="J9" s="12"/>
      <c r="K9" s="12"/>
      <c r="L9" s="12"/>
      <c r="M9" s="12"/>
      <c r="N9" s="9"/>
      <c r="O9" s="9"/>
    </row>
    <row r="10" spans="1:15" ht="17.25" customHeight="1" hidden="1">
      <c r="A10" s="67"/>
      <c r="B10" s="13">
        <v>1.19</v>
      </c>
      <c r="C10" s="14">
        <v>1.24</v>
      </c>
      <c r="D10" s="9"/>
      <c r="E10" s="9"/>
      <c r="F10" s="9"/>
      <c r="G10" s="76"/>
      <c r="H10" s="12"/>
      <c r="I10" s="12"/>
      <c r="J10" s="12"/>
      <c r="K10" s="12"/>
      <c r="L10" s="12"/>
      <c r="M10" s="12"/>
      <c r="N10" s="15"/>
      <c r="O10" s="16"/>
    </row>
    <row r="11" spans="1:15" ht="24" customHeight="1">
      <c r="A11" s="407" t="s">
        <v>184</v>
      </c>
      <c r="B11" s="407"/>
      <c r="C11" s="407"/>
      <c r="D11" s="407"/>
      <c r="E11" s="407"/>
      <c r="F11" s="407"/>
      <c r="G11" s="407"/>
      <c r="H11" s="407"/>
      <c r="I11" s="407"/>
      <c r="J11" s="407"/>
      <c r="K11" s="407"/>
      <c r="L11" s="407"/>
      <c r="M11" s="407"/>
      <c r="N11" s="9"/>
      <c r="O11" s="9"/>
    </row>
    <row r="12" spans="1:15" ht="24" customHeight="1">
      <c r="A12" s="57"/>
      <c r="B12" s="57"/>
      <c r="C12" s="57"/>
      <c r="D12" s="57"/>
      <c r="E12" s="57"/>
      <c r="F12" s="57"/>
      <c r="G12" s="57"/>
      <c r="H12" s="57"/>
      <c r="I12" s="57"/>
      <c r="J12" s="57"/>
      <c r="K12" s="57"/>
      <c r="L12" s="57"/>
      <c r="M12" s="57"/>
      <c r="N12" s="9"/>
      <c r="O12" s="9"/>
    </row>
    <row r="13" spans="1:13" s="9" customFormat="1" ht="12" customHeight="1">
      <c r="A13" s="68"/>
      <c r="B13" s="73"/>
      <c r="C13" s="17"/>
      <c r="D13" s="18"/>
      <c r="E13" s="18"/>
      <c r="F13" s="18"/>
      <c r="G13" s="77"/>
      <c r="H13" s="19"/>
      <c r="I13" s="19"/>
      <c r="J13" s="20"/>
      <c r="K13" s="20"/>
      <c r="L13" s="20"/>
      <c r="M13" s="20"/>
    </row>
    <row r="14" spans="1:22" s="25" customFormat="1" ht="144" customHeight="1" thickBot="1">
      <c r="A14" s="21" t="s">
        <v>2</v>
      </c>
      <c r="B14" s="130" t="s">
        <v>43</v>
      </c>
      <c r="C14" s="131" t="s">
        <v>3</v>
      </c>
      <c r="D14" s="132" t="s">
        <v>51</v>
      </c>
      <c r="E14" s="132" t="s">
        <v>63</v>
      </c>
      <c r="F14" s="132" t="s">
        <v>44</v>
      </c>
      <c r="G14" s="133" t="s">
        <v>26</v>
      </c>
      <c r="H14" s="21" t="s">
        <v>49</v>
      </c>
      <c r="I14" s="21" t="s">
        <v>45</v>
      </c>
      <c r="J14" s="21" t="s">
        <v>52</v>
      </c>
      <c r="K14" s="22" t="s">
        <v>46</v>
      </c>
      <c r="L14" s="21" t="s">
        <v>62</v>
      </c>
      <c r="M14" s="21" t="s">
        <v>10</v>
      </c>
      <c r="N14" s="23" t="s">
        <v>14</v>
      </c>
      <c r="O14" s="24"/>
      <c r="Q14" s="26"/>
      <c r="R14" s="26"/>
      <c r="S14" s="26"/>
      <c r="V14" s="60"/>
    </row>
    <row r="15" spans="1:19" s="25" customFormat="1" ht="26.25" customHeight="1">
      <c r="A15" s="402" t="s">
        <v>345</v>
      </c>
      <c r="B15" s="403"/>
      <c r="C15" s="403"/>
      <c r="D15" s="403"/>
      <c r="E15" s="403"/>
      <c r="F15" s="403"/>
      <c r="G15" s="403"/>
      <c r="H15" s="403"/>
      <c r="I15" s="403"/>
      <c r="J15" s="403"/>
      <c r="K15" s="403"/>
      <c r="L15" s="403"/>
      <c r="M15" s="403"/>
      <c r="N15" s="24"/>
      <c r="O15" s="24"/>
      <c r="Q15" s="26"/>
      <c r="R15" s="26"/>
      <c r="S15" s="26"/>
    </row>
    <row r="16" spans="1:19" s="25" customFormat="1" ht="65.25" customHeight="1">
      <c r="A16" s="202">
        <v>1</v>
      </c>
      <c r="B16" s="48" t="s">
        <v>322</v>
      </c>
      <c r="C16" s="149" t="s">
        <v>284</v>
      </c>
      <c r="D16" s="206">
        <f>E16/1.19</f>
        <v>565966.3865546219</v>
      </c>
      <c r="E16" s="207">
        <f>730000-56500</f>
        <v>673500</v>
      </c>
      <c r="F16" s="151" t="s">
        <v>47</v>
      </c>
      <c r="G16" s="56" t="s">
        <v>135</v>
      </c>
      <c r="H16" s="78" t="s">
        <v>18</v>
      </c>
      <c r="I16" s="78" t="s">
        <v>273</v>
      </c>
      <c r="J16" s="78" t="s">
        <v>275</v>
      </c>
      <c r="K16" s="79" t="s">
        <v>98</v>
      </c>
      <c r="L16" s="80" t="s">
        <v>48</v>
      </c>
      <c r="M16" s="84" t="s">
        <v>286</v>
      </c>
      <c r="N16" s="24"/>
      <c r="O16" s="24"/>
      <c r="Q16" s="26"/>
      <c r="R16" s="26"/>
      <c r="S16" s="26"/>
    </row>
    <row r="17" spans="1:38" s="29" customFormat="1" ht="25.5" customHeight="1">
      <c r="A17" s="203"/>
      <c r="B17" s="105" t="s">
        <v>262</v>
      </c>
      <c r="C17" s="134"/>
      <c r="D17" s="103">
        <f>SUM(D16:D16)</f>
        <v>565966.3865546219</v>
      </c>
      <c r="E17" s="104">
        <f>SUM(E16:E16)</f>
        <v>673500</v>
      </c>
      <c r="F17" s="107"/>
      <c r="G17" s="118"/>
      <c r="H17" s="118"/>
      <c r="I17" s="109"/>
      <c r="J17" s="109"/>
      <c r="K17" s="109"/>
      <c r="L17" s="109"/>
      <c r="M17" s="118"/>
      <c r="N17" s="28"/>
      <c r="O17" s="28"/>
      <c r="Q17" s="26"/>
      <c r="R17" s="26"/>
      <c r="S17" s="26"/>
      <c r="T17" s="26"/>
      <c r="U17" s="26"/>
      <c r="V17" s="26"/>
      <c r="W17" s="26"/>
      <c r="X17" s="26"/>
      <c r="Y17" s="26"/>
      <c r="Z17" s="26"/>
      <c r="AA17" s="26"/>
      <c r="AB17" s="26"/>
      <c r="AC17" s="26"/>
      <c r="AD17" s="26"/>
      <c r="AE17" s="26"/>
      <c r="AF17" s="26"/>
      <c r="AG17" s="26"/>
      <c r="AH17" s="26"/>
      <c r="AI17" s="26"/>
      <c r="AJ17" s="26"/>
      <c r="AK17" s="26"/>
      <c r="AL17" s="26"/>
    </row>
    <row r="18" spans="1:38" s="47" customFormat="1" ht="66" customHeight="1">
      <c r="A18" s="202" t="s">
        <v>241</v>
      </c>
      <c r="B18" s="81" t="s">
        <v>435</v>
      </c>
      <c r="C18" s="82" t="s">
        <v>432</v>
      </c>
      <c r="D18" s="206">
        <f>+E18/1.19</f>
        <v>95200</v>
      </c>
      <c r="E18" s="207">
        <v>113288</v>
      </c>
      <c r="F18" s="30" t="s">
        <v>47</v>
      </c>
      <c r="G18" s="56" t="s">
        <v>433</v>
      </c>
      <c r="H18" s="27" t="s">
        <v>80</v>
      </c>
      <c r="I18" s="78" t="s">
        <v>436</v>
      </c>
      <c r="J18" s="78" t="s">
        <v>437</v>
      </c>
      <c r="K18" s="80"/>
      <c r="L18" s="80" t="s">
        <v>48</v>
      </c>
      <c r="M18" s="84" t="s">
        <v>288</v>
      </c>
      <c r="N18" s="46"/>
      <c r="O18" s="46"/>
      <c r="Q18" s="145"/>
      <c r="R18" s="145"/>
      <c r="S18" s="145"/>
      <c r="T18" s="145"/>
      <c r="U18" s="145"/>
      <c r="V18" s="145"/>
      <c r="W18" s="145"/>
      <c r="X18" s="145"/>
      <c r="Y18" s="145"/>
      <c r="Z18" s="145"/>
      <c r="AA18" s="145"/>
      <c r="AB18" s="145"/>
      <c r="AC18" s="145"/>
      <c r="AD18" s="145"/>
      <c r="AE18" s="145"/>
      <c r="AF18" s="145"/>
      <c r="AG18" s="145"/>
      <c r="AH18" s="145"/>
      <c r="AI18" s="145"/>
      <c r="AJ18" s="145"/>
      <c r="AK18" s="145"/>
      <c r="AL18" s="145"/>
    </row>
    <row r="19" spans="1:38" s="47" customFormat="1" ht="23.25" customHeight="1">
      <c r="A19" s="203"/>
      <c r="B19" s="106" t="s">
        <v>327</v>
      </c>
      <c r="C19" s="116"/>
      <c r="D19" s="103">
        <f>SUM(D18)</f>
        <v>95200</v>
      </c>
      <c r="E19" s="104">
        <f>SUM(E18)</f>
        <v>113288</v>
      </c>
      <c r="F19" s="152"/>
      <c r="G19" s="152"/>
      <c r="H19" s="146"/>
      <c r="I19" s="152"/>
      <c r="J19" s="152"/>
      <c r="K19" s="146"/>
      <c r="L19" s="146"/>
      <c r="M19" s="187"/>
      <c r="N19" s="46"/>
      <c r="O19" s="46"/>
      <c r="Q19" s="145"/>
      <c r="R19" s="145"/>
      <c r="S19" s="145"/>
      <c r="T19" s="145"/>
      <c r="U19" s="145"/>
      <c r="V19" s="145"/>
      <c r="W19" s="145"/>
      <c r="X19" s="145"/>
      <c r="Y19" s="145"/>
      <c r="Z19" s="145"/>
      <c r="AA19" s="145"/>
      <c r="AB19" s="145"/>
      <c r="AC19" s="145"/>
      <c r="AD19" s="145"/>
      <c r="AE19" s="145"/>
      <c r="AF19" s="145"/>
      <c r="AG19" s="145"/>
      <c r="AH19" s="145"/>
      <c r="AI19" s="145"/>
      <c r="AJ19" s="145"/>
      <c r="AK19" s="145"/>
      <c r="AL19" s="145"/>
    </row>
    <row r="20" spans="1:38" s="47" customFormat="1" ht="67.5" customHeight="1">
      <c r="A20" s="202" t="s">
        <v>241</v>
      </c>
      <c r="B20" s="81" t="s">
        <v>250</v>
      </c>
      <c r="C20" s="82" t="s">
        <v>130</v>
      </c>
      <c r="D20" s="206">
        <f>+E20/1.19</f>
        <v>230860.50420168068</v>
      </c>
      <c r="E20" s="207">
        <v>274724</v>
      </c>
      <c r="F20" s="30" t="s">
        <v>47</v>
      </c>
      <c r="G20" s="56" t="s">
        <v>434</v>
      </c>
      <c r="H20" s="27" t="s">
        <v>80</v>
      </c>
      <c r="I20" s="78" t="s">
        <v>436</v>
      </c>
      <c r="J20" s="78" t="s">
        <v>437</v>
      </c>
      <c r="K20" s="80"/>
      <c r="L20" s="80" t="s">
        <v>48</v>
      </c>
      <c r="M20" s="84" t="s">
        <v>288</v>
      </c>
      <c r="N20" s="46"/>
      <c r="O20" s="46"/>
      <c r="Q20" s="145"/>
      <c r="R20" s="145"/>
      <c r="S20" s="145"/>
      <c r="T20" s="145"/>
      <c r="U20" s="145"/>
      <c r="V20" s="145"/>
      <c r="W20" s="145"/>
      <c r="X20" s="145"/>
      <c r="Y20" s="145"/>
      <c r="Z20" s="145"/>
      <c r="AA20" s="145"/>
      <c r="AB20" s="145"/>
      <c r="AC20" s="145"/>
      <c r="AD20" s="145"/>
      <c r="AE20" s="145"/>
      <c r="AF20" s="145"/>
      <c r="AG20" s="145"/>
      <c r="AH20" s="145"/>
      <c r="AI20" s="145"/>
      <c r="AJ20" s="145"/>
      <c r="AK20" s="145"/>
      <c r="AL20" s="145"/>
    </row>
    <row r="21" spans="1:38" s="47" customFormat="1" ht="24.75" customHeight="1">
      <c r="A21" s="203"/>
      <c r="B21" s="106" t="s">
        <v>514</v>
      </c>
      <c r="C21" s="116"/>
      <c r="D21" s="180">
        <f>SUM(D20)</f>
        <v>230860.50420168068</v>
      </c>
      <c r="E21" s="121">
        <f>SUM(E20)</f>
        <v>274724</v>
      </c>
      <c r="F21" s="107"/>
      <c r="G21" s="154"/>
      <c r="H21" s="118"/>
      <c r="I21" s="380"/>
      <c r="J21" s="380"/>
      <c r="K21" s="109"/>
      <c r="L21" s="109"/>
      <c r="M21" s="110"/>
      <c r="N21" s="46"/>
      <c r="O21" s="46"/>
      <c r="Q21" s="145"/>
      <c r="R21" s="145"/>
      <c r="S21" s="145"/>
      <c r="T21" s="145"/>
      <c r="U21" s="145"/>
      <c r="V21" s="145"/>
      <c r="W21" s="145"/>
      <c r="X21" s="145"/>
      <c r="Y21" s="145"/>
      <c r="Z21" s="145"/>
      <c r="AA21" s="145"/>
      <c r="AB21" s="145"/>
      <c r="AC21" s="145"/>
      <c r="AD21" s="145"/>
      <c r="AE21" s="145"/>
      <c r="AF21" s="145"/>
      <c r="AG21" s="145"/>
      <c r="AH21" s="145"/>
      <c r="AI21" s="145"/>
      <c r="AJ21" s="145"/>
      <c r="AK21" s="145"/>
      <c r="AL21" s="145"/>
    </row>
    <row r="22" spans="1:38" s="47" customFormat="1" ht="31.5" customHeight="1">
      <c r="A22" s="402" t="s">
        <v>513</v>
      </c>
      <c r="B22" s="403"/>
      <c r="C22" s="403"/>
      <c r="D22" s="403"/>
      <c r="E22" s="403"/>
      <c r="F22" s="403"/>
      <c r="G22" s="403"/>
      <c r="H22" s="403"/>
      <c r="I22" s="403"/>
      <c r="J22" s="403"/>
      <c r="K22" s="403"/>
      <c r="L22" s="403"/>
      <c r="M22" s="403"/>
      <c r="N22" s="46"/>
      <c r="O22" s="46"/>
      <c r="Q22" s="145"/>
      <c r="R22" s="145"/>
      <c r="S22" s="145"/>
      <c r="T22" s="145"/>
      <c r="U22" s="145"/>
      <c r="V22" s="145"/>
      <c r="W22" s="145"/>
      <c r="X22" s="145"/>
      <c r="Y22" s="145"/>
      <c r="Z22" s="145"/>
      <c r="AA22" s="145"/>
      <c r="AB22" s="145"/>
      <c r="AC22" s="145"/>
      <c r="AD22" s="145"/>
      <c r="AE22" s="145"/>
      <c r="AF22" s="145"/>
      <c r="AG22" s="145"/>
      <c r="AH22" s="145"/>
      <c r="AI22" s="145"/>
      <c r="AJ22" s="145"/>
      <c r="AK22" s="145"/>
      <c r="AL22" s="145"/>
    </row>
    <row r="23" spans="1:38" s="47" customFormat="1" ht="61.5" customHeight="1">
      <c r="A23" s="202">
        <v>1</v>
      </c>
      <c r="B23" s="81" t="s">
        <v>456</v>
      </c>
      <c r="C23" s="82" t="s">
        <v>457</v>
      </c>
      <c r="D23" s="206">
        <f>+E23/1.19</f>
        <v>132000</v>
      </c>
      <c r="E23" s="207">
        <v>157080</v>
      </c>
      <c r="F23" s="30" t="s">
        <v>47</v>
      </c>
      <c r="G23" s="56" t="s">
        <v>434</v>
      </c>
      <c r="H23" s="27" t="s">
        <v>80</v>
      </c>
      <c r="I23" s="78" t="s">
        <v>436</v>
      </c>
      <c r="J23" s="78" t="s">
        <v>458</v>
      </c>
      <c r="K23" s="80"/>
      <c r="L23" s="80" t="s">
        <v>48</v>
      </c>
      <c r="M23" s="84" t="s">
        <v>288</v>
      </c>
      <c r="N23" s="46"/>
      <c r="O23" s="46"/>
      <c r="Q23" s="145"/>
      <c r="R23" s="145"/>
      <c r="S23" s="145"/>
      <c r="T23" s="145"/>
      <c r="U23" s="145"/>
      <c r="V23" s="145"/>
      <c r="W23" s="145"/>
      <c r="X23" s="145"/>
      <c r="Y23" s="145"/>
      <c r="Z23" s="145"/>
      <c r="AA23" s="145"/>
      <c r="AB23" s="145"/>
      <c r="AC23" s="145"/>
      <c r="AD23" s="145"/>
      <c r="AE23" s="145"/>
      <c r="AF23" s="145"/>
      <c r="AG23" s="145"/>
      <c r="AH23" s="145"/>
      <c r="AI23" s="145"/>
      <c r="AJ23" s="145"/>
      <c r="AK23" s="145"/>
      <c r="AL23" s="145"/>
    </row>
    <row r="24" spans="1:38" s="47" customFormat="1" ht="24" customHeight="1">
      <c r="A24" s="203"/>
      <c r="B24" s="106" t="s">
        <v>328</v>
      </c>
      <c r="C24" s="116"/>
      <c r="D24" s="103">
        <f>SUM(D20:D23)</f>
        <v>593721.0084033613</v>
      </c>
      <c r="E24" s="104">
        <f>SUM(E20:E23)</f>
        <v>706528</v>
      </c>
      <c r="F24" s="152"/>
      <c r="G24" s="152"/>
      <c r="H24" s="146"/>
      <c r="I24" s="152"/>
      <c r="J24" s="152"/>
      <c r="K24" s="146"/>
      <c r="L24" s="146"/>
      <c r="M24" s="187"/>
      <c r="N24" s="46"/>
      <c r="O24" s="46"/>
      <c r="Q24" s="145"/>
      <c r="R24" s="145"/>
      <c r="S24" s="145"/>
      <c r="T24" s="145"/>
      <c r="U24" s="145"/>
      <c r="V24" s="145"/>
      <c r="W24" s="145"/>
      <c r="X24" s="145"/>
      <c r="Y24" s="145"/>
      <c r="Z24" s="145"/>
      <c r="AA24" s="145"/>
      <c r="AB24" s="145"/>
      <c r="AC24" s="145"/>
      <c r="AD24" s="145"/>
      <c r="AE24" s="145"/>
      <c r="AF24" s="145"/>
      <c r="AG24" s="145"/>
      <c r="AH24" s="145"/>
      <c r="AI24" s="145"/>
      <c r="AJ24" s="145"/>
      <c r="AK24" s="145"/>
      <c r="AL24" s="145"/>
    </row>
    <row r="25" spans="1:38" s="47" customFormat="1" ht="24" customHeight="1">
      <c r="A25" s="402" t="s">
        <v>344</v>
      </c>
      <c r="B25" s="402"/>
      <c r="C25" s="402"/>
      <c r="D25" s="402"/>
      <c r="E25" s="402"/>
      <c r="F25" s="402"/>
      <c r="G25" s="402"/>
      <c r="H25" s="402"/>
      <c r="I25" s="402"/>
      <c r="J25" s="402"/>
      <c r="K25" s="402"/>
      <c r="L25" s="402"/>
      <c r="M25" s="402"/>
      <c r="N25" s="46"/>
      <c r="O25" s="46"/>
      <c r="Q25" s="145"/>
      <c r="R25" s="145"/>
      <c r="S25" s="145"/>
      <c r="T25" s="145"/>
      <c r="U25" s="145"/>
      <c r="V25" s="145"/>
      <c r="W25" s="145"/>
      <c r="X25" s="145"/>
      <c r="Y25" s="145"/>
      <c r="Z25" s="145"/>
      <c r="AA25" s="145"/>
      <c r="AB25" s="145"/>
      <c r="AC25" s="145"/>
      <c r="AD25" s="145"/>
      <c r="AE25" s="145"/>
      <c r="AF25" s="145"/>
      <c r="AG25" s="145"/>
      <c r="AH25" s="145"/>
      <c r="AI25" s="145"/>
      <c r="AJ25" s="145"/>
      <c r="AK25" s="145"/>
      <c r="AL25" s="145"/>
    </row>
    <row r="26" spans="1:38" s="47" customFormat="1" ht="40.5" customHeight="1">
      <c r="A26" s="202">
        <v>1</v>
      </c>
      <c r="B26" s="86" t="s">
        <v>186</v>
      </c>
      <c r="C26" s="182" t="s">
        <v>187</v>
      </c>
      <c r="D26" s="206">
        <f>+E26/1.19</f>
        <v>25210.084033613446</v>
      </c>
      <c r="E26" s="207">
        <v>30000</v>
      </c>
      <c r="F26" s="30" t="s">
        <v>47</v>
      </c>
      <c r="G26" s="56" t="s">
        <v>25</v>
      </c>
      <c r="H26" s="78" t="s">
        <v>409</v>
      </c>
      <c r="I26" s="78" t="s">
        <v>273</v>
      </c>
      <c r="J26" s="78" t="s">
        <v>275</v>
      </c>
      <c r="K26" s="80"/>
      <c r="L26" s="85" t="s">
        <v>48</v>
      </c>
      <c r="M26" s="84" t="s">
        <v>188</v>
      </c>
      <c r="N26" s="46"/>
      <c r="O26" s="46"/>
      <c r="Q26" s="145"/>
      <c r="R26" s="145"/>
      <c r="S26" s="145"/>
      <c r="T26" s="145"/>
      <c r="U26" s="145"/>
      <c r="V26" s="145"/>
      <c r="W26" s="145"/>
      <c r="X26" s="145"/>
      <c r="Y26" s="145"/>
      <c r="Z26" s="145"/>
      <c r="AA26" s="145"/>
      <c r="AB26" s="145"/>
      <c r="AC26" s="145"/>
      <c r="AD26" s="145"/>
      <c r="AE26" s="145"/>
      <c r="AF26" s="145"/>
      <c r="AG26" s="145"/>
      <c r="AH26" s="145"/>
      <c r="AI26" s="145"/>
      <c r="AJ26" s="145"/>
      <c r="AK26" s="145"/>
      <c r="AL26" s="145"/>
    </row>
    <row r="27" spans="1:38" s="47" customFormat="1" ht="27" customHeight="1">
      <c r="A27" s="203"/>
      <c r="B27" s="112" t="s">
        <v>244</v>
      </c>
      <c r="C27" s="135"/>
      <c r="D27" s="180">
        <f>SUM(D26)</f>
        <v>25210.084033613446</v>
      </c>
      <c r="E27" s="121">
        <f>SUM(E26)</f>
        <v>30000</v>
      </c>
      <c r="F27" s="113"/>
      <c r="G27" s="116"/>
      <c r="H27" s="136"/>
      <c r="I27" s="114"/>
      <c r="J27" s="114"/>
      <c r="K27" s="115"/>
      <c r="L27" s="115"/>
      <c r="M27" s="116"/>
      <c r="N27" s="46"/>
      <c r="O27" s="46"/>
      <c r="Q27" s="145"/>
      <c r="R27" s="145"/>
      <c r="S27" s="145"/>
      <c r="T27" s="145"/>
      <c r="U27" s="145"/>
      <c r="V27" s="145"/>
      <c r="W27" s="145"/>
      <c r="X27" s="145"/>
      <c r="Y27" s="145"/>
      <c r="Z27" s="145"/>
      <c r="AA27" s="145"/>
      <c r="AB27" s="145"/>
      <c r="AC27" s="145"/>
      <c r="AD27" s="145"/>
      <c r="AE27" s="145"/>
      <c r="AF27" s="145"/>
      <c r="AG27" s="145"/>
      <c r="AH27" s="145"/>
      <c r="AI27" s="145"/>
      <c r="AJ27" s="145"/>
      <c r="AK27" s="145"/>
      <c r="AL27" s="145"/>
    </row>
    <row r="28" spans="1:38" s="47" customFormat="1" ht="36" customHeight="1">
      <c r="A28" s="204">
        <v>1</v>
      </c>
      <c r="B28" s="161" t="s">
        <v>318</v>
      </c>
      <c r="C28" s="183" t="s">
        <v>4</v>
      </c>
      <c r="D28" s="208">
        <f>+E28/1.19</f>
        <v>1042452</v>
      </c>
      <c r="E28" s="209">
        <v>1240517.88</v>
      </c>
      <c r="F28" s="168" t="s">
        <v>47</v>
      </c>
      <c r="G28" s="166" t="s">
        <v>30</v>
      </c>
      <c r="H28" s="165" t="s">
        <v>80</v>
      </c>
      <c r="I28" s="171"/>
      <c r="J28" s="171"/>
      <c r="K28" s="169" t="s">
        <v>48</v>
      </c>
      <c r="L28" s="170"/>
      <c r="M28" s="173" t="s">
        <v>285</v>
      </c>
      <c r="N28" s="46"/>
      <c r="O28" s="46"/>
      <c r="Q28" s="145"/>
      <c r="R28" s="145"/>
      <c r="S28" s="145"/>
      <c r="T28" s="145"/>
      <c r="U28" s="145"/>
      <c r="V28" s="145"/>
      <c r="W28" s="145"/>
      <c r="X28" s="145"/>
      <c r="Y28" s="145"/>
      <c r="Z28" s="145"/>
      <c r="AA28" s="145"/>
      <c r="AB28" s="145"/>
      <c r="AC28" s="145"/>
      <c r="AD28" s="145"/>
      <c r="AE28" s="145"/>
      <c r="AF28" s="145"/>
      <c r="AG28" s="145"/>
      <c r="AH28" s="145"/>
      <c r="AI28" s="145"/>
      <c r="AJ28" s="145"/>
      <c r="AK28" s="145"/>
      <c r="AL28" s="145"/>
    </row>
    <row r="29" spans="1:38" s="47" customFormat="1" ht="49.5" customHeight="1">
      <c r="A29" s="202">
        <v>2</v>
      </c>
      <c r="B29" s="48" t="s">
        <v>319</v>
      </c>
      <c r="C29" s="93" t="s">
        <v>4</v>
      </c>
      <c r="D29" s="206">
        <f>E29/1.19</f>
        <v>521225.1596638655</v>
      </c>
      <c r="E29" s="207">
        <v>620257.94</v>
      </c>
      <c r="F29" s="54" t="s">
        <v>47</v>
      </c>
      <c r="G29" s="56" t="s">
        <v>30</v>
      </c>
      <c r="H29" s="193" t="s">
        <v>304</v>
      </c>
      <c r="I29" s="78" t="s">
        <v>155</v>
      </c>
      <c r="J29" s="78" t="s">
        <v>155</v>
      </c>
      <c r="K29" s="55" t="s">
        <v>48</v>
      </c>
      <c r="L29" s="85"/>
      <c r="M29" s="78" t="s">
        <v>285</v>
      </c>
      <c r="N29" s="46"/>
      <c r="O29" s="46"/>
      <c r="Q29" s="145"/>
      <c r="R29" s="145"/>
      <c r="S29" s="145"/>
      <c r="T29" s="145"/>
      <c r="U29" s="145"/>
      <c r="V29" s="145"/>
      <c r="W29" s="145"/>
      <c r="X29" s="145"/>
      <c r="Y29" s="145"/>
      <c r="Z29" s="145"/>
      <c r="AA29" s="145"/>
      <c r="AB29" s="145"/>
      <c r="AC29" s="145"/>
      <c r="AD29" s="145"/>
      <c r="AE29" s="145"/>
      <c r="AF29" s="145"/>
      <c r="AG29" s="145"/>
      <c r="AH29" s="145"/>
      <c r="AI29" s="145"/>
      <c r="AJ29" s="145"/>
      <c r="AK29" s="145"/>
      <c r="AL29" s="145"/>
    </row>
    <row r="30" spans="1:38" s="47" customFormat="1" ht="27" customHeight="1">
      <c r="A30" s="203"/>
      <c r="B30" s="112" t="s">
        <v>321</v>
      </c>
      <c r="C30" s="111"/>
      <c r="D30" s="180">
        <f>SUM(D29)</f>
        <v>521225.1596638655</v>
      </c>
      <c r="E30" s="121">
        <f>SUM(E29)</f>
        <v>620257.94</v>
      </c>
      <c r="F30" s="119"/>
      <c r="G30" s="153"/>
      <c r="H30" s="111"/>
      <c r="I30" s="114"/>
      <c r="J30" s="114"/>
      <c r="K30" s="114"/>
      <c r="L30" s="115"/>
      <c r="M30" s="116"/>
      <c r="N30" s="46"/>
      <c r="O30" s="46"/>
      <c r="Q30" s="145"/>
      <c r="R30" s="145"/>
      <c r="S30" s="145"/>
      <c r="T30" s="145"/>
      <c r="U30" s="145"/>
      <c r="V30" s="145"/>
      <c r="W30" s="145"/>
      <c r="X30" s="145"/>
      <c r="Y30" s="145"/>
      <c r="Z30" s="145"/>
      <c r="AA30" s="145"/>
      <c r="AB30" s="145"/>
      <c r="AC30" s="145"/>
      <c r="AD30" s="145"/>
      <c r="AE30" s="145"/>
      <c r="AF30" s="145"/>
      <c r="AG30" s="145"/>
      <c r="AH30" s="145"/>
      <c r="AI30" s="145"/>
      <c r="AJ30" s="145"/>
      <c r="AK30" s="145"/>
      <c r="AL30" s="145"/>
    </row>
    <row r="31" spans="1:38" s="47" customFormat="1" ht="38.25" customHeight="1">
      <c r="A31" s="204">
        <v>1</v>
      </c>
      <c r="B31" s="161" t="s">
        <v>320</v>
      </c>
      <c r="C31" s="164" t="s">
        <v>89</v>
      </c>
      <c r="D31" s="208">
        <f>+E31/1.19</f>
        <v>1539510.4789915967</v>
      </c>
      <c r="E31" s="209">
        <v>1832017.47</v>
      </c>
      <c r="F31" s="172" t="s">
        <v>47</v>
      </c>
      <c r="G31" s="166" t="s">
        <v>90</v>
      </c>
      <c r="H31" s="173" t="s">
        <v>80</v>
      </c>
      <c r="I31" s="174"/>
      <c r="J31" s="174"/>
      <c r="K31" s="175"/>
      <c r="L31" s="175"/>
      <c r="M31" s="78" t="s">
        <v>285</v>
      </c>
      <c r="N31" s="46"/>
      <c r="O31" s="46"/>
      <c r="Q31" s="145"/>
      <c r="R31" s="145"/>
      <c r="S31" s="145"/>
      <c r="T31" s="145"/>
      <c r="U31" s="145"/>
      <c r="V31" s="145"/>
      <c r="W31" s="145"/>
      <c r="X31" s="145"/>
      <c r="Y31" s="145"/>
      <c r="Z31" s="145"/>
      <c r="AA31" s="145"/>
      <c r="AB31" s="145"/>
      <c r="AC31" s="145"/>
      <c r="AD31" s="145"/>
      <c r="AE31" s="145"/>
      <c r="AF31" s="145"/>
      <c r="AG31" s="145"/>
      <c r="AH31" s="145"/>
      <c r="AI31" s="145"/>
      <c r="AJ31" s="145"/>
      <c r="AK31" s="145"/>
      <c r="AL31" s="145"/>
    </row>
    <row r="32" spans="1:38" s="47" customFormat="1" ht="63.75" customHeight="1">
      <c r="A32" s="202">
        <v>2</v>
      </c>
      <c r="B32" s="48" t="s">
        <v>309</v>
      </c>
      <c r="C32" s="82" t="s">
        <v>89</v>
      </c>
      <c r="D32" s="206">
        <f>+E32/1.19</f>
        <v>42016.80672268908</v>
      </c>
      <c r="E32" s="207">
        <v>50000</v>
      </c>
      <c r="F32" s="83" t="s">
        <v>47</v>
      </c>
      <c r="G32" s="56" t="s">
        <v>90</v>
      </c>
      <c r="H32" s="193" t="s">
        <v>305</v>
      </c>
      <c r="I32" s="78" t="s">
        <v>155</v>
      </c>
      <c r="J32" s="78" t="s">
        <v>155</v>
      </c>
      <c r="K32" s="79"/>
      <c r="L32" s="78"/>
      <c r="M32" s="78" t="s">
        <v>285</v>
      </c>
      <c r="N32" s="46"/>
      <c r="O32" s="46"/>
      <c r="Q32" s="145"/>
      <c r="R32" s="145"/>
      <c r="S32" s="145"/>
      <c r="T32" s="145"/>
      <c r="U32" s="145"/>
      <c r="V32" s="145"/>
      <c r="W32" s="145"/>
      <c r="X32" s="145"/>
      <c r="Y32" s="145"/>
      <c r="Z32" s="145"/>
      <c r="AA32" s="145"/>
      <c r="AB32" s="145"/>
      <c r="AC32" s="145"/>
      <c r="AD32" s="145"/>
      <c r="AE32" s="145"/>
      <c r="AF32" s="145"/>
      <c r="AG32" s="145"/>
      <c r="AH32" s="145"/>
      <c r="AI32" s="145"/>
      <c r="AJ32" s="145"/>
      <c r="AK32" s="145"/>
      <c r="AL32" s="145"/>
    </row>
    <row r="33" spans="1:17" s="33" customFormat="1" ht="34.5" customHeight="1">
      <c r="A33" s="202">
        <v>3</v>
      </c>
      <c r="B33" s="86" t="s">
        <v>88</v>
      </c>
      <c r="C33" s="82" t="s">
        <v>89</v>
      </c>
      <c r="D33" s="206">
        <f>E33/1.19</f>
        <v>446218.487394958</v>
      </c>
      <c r="E33" s="207">
        <v>531000</v>
      </c>
      <c r="F33" s="83" t="s">
        <v>47</v>
      </c>
      <c r="G33" s="56" t="s">
        <v>90</v>
      </c>
      <c r="H33" s="84" t="s">
        <v>80</v>
      </c>
      <c r="I33" s="78" t="s">
        <v>273</v>
      </c>
      <c r="J33" s="78" t="s">
        <v>275</v>
      </c>
      <c r="K33" s="85"/>
      <c r="L33" s="85" t="s">
        <v>48</v>
      </c>
      <c r="M33" s="78" t="s">
        <v>15</v>
      </c>
      <c r="N33" s="31"/>
      <c r="O33" s="32"/>
      <c r="Q33" s="34"/>
    </row>
    <row r="34" spans="1:17" s="33" customFormat="1" ht="27.75" customHeight="1">
      <c r="A34" s="203"/>
      <c r="B34" s="106" t="s">
        <v>323</v>
      </c>
      <c r="C34" s="137"/>
      <c r="D34" s="103">
        <f>SUM(D32:D33)</f>
        <v>488235.29411764705</v>
      </c>
      <c r="E34" s="104">
        <f>SUM(E32:E33)</f>
        <v>581000</v>
      </c>
      <c r="F34" s="107"/>
      <c r="G34" s="118"/>
      <c r="H34" s="118"/>
      <c r="I34" s="118"/>
      <c r="J34" s="109"/>
      <c r="K34" s="109"/>
      <c r="L34" s="109"/>
      <c r="M34" s="118"/>
      <c r="N34" s="31"/>
      <c r="O34" s="32"/>
      <c r="Q34" s="34"/>
    </row>
    <row r="35" spans="1:17" s="33" customFormat="1" ht="27.75" customHeight="1">
      <c r="A35" s="402" t="s">
        <v>346</v>
      </c>
      <c r="B35" s="402"/>
      <c r="C35" s="402"/>
      <c r="D35" s="402"/>
      <c r="E35" s="402"/>
      <c r="F35" s="402"/>
      <c r="G35" s="402"/>
      <c r="H35" s="402"/>
      <c r="I35" s="402"/>
      <c r="J35" s="402"/>
      <c r="K35" s="402"/>
      <c r="L35" s="402"/>
      <c r="M35" s="402"/>
      <c r="N35" s="31"/>
      <c r="O35" s="32"/>
      <c r="Q35" s="34"/>
    </row>
    <row r="36" spans="1:17" s="33" customFormat="1" ht="42" customHeight="1">
      <c r="A36" s="204">
        <v>1</v>
      </c>
      <c r="B36" s="161" t="s">
        <v>279</v>
      </c>
      <c r="C36" s="183" t="s">
        <v>243</v>
      </c>
      <c r="D36" s="208">
        <f>+E36/1.19</f>
        <v>138993.59663865546</v>
      </c>
      <c r="E36" s="209">
        <v>165402.38</v>
      </c>
      <c r="F36" s="168" t="s">
        <v>47</v>
      </c>
      <c r="G36" s="166" t="s">
        <v>32</v>
      </c>
      <c r="H36" s="165" t="s">
        <v>80</v>
      </c>
      <c r="I36" s="162"/>
      <c r="J36" s="162"/>
      <c r="K36" s="162"/>
      <c r="L36" s="163"/>
      <c r="M36" s="173" t="s">
        <v>287</v>
      </c>
      <c r="N36" s="31"/>
      <c r="O36" s="32"/>
      <c r="Q36" s="34"/>
    </row>
    <row r="37" spans="1:17" s="33" customFormat="1" ht="52.5" customHeight="1">
      <c r="A37" s="202">
        <v>2</v>
      </c>
      <c r="B37" s="86" t="s">
        <v>282</v>
      </c>
      <c r="C37" s="93" t="s">
        <v>243</v>
      </c>
      <c r="D37" s="206">
        <f>+E37/1.19</f>
        <v>9281.344537815126</v>
      </c>
      <c r="E37" s="207">
        <v>11044.8</v>
      </c>
      <c r="F37" s="54" t="s">
        <v>47</v>
      </c>
      <c r="G37" s="56" t="s">
        <v>32</v>
      </c>
      <c r="H37" s="193" t="s">
        <v>303</v>
      </c>
      <c r="I37" s="78" t="s">
        <v>155</v>
      </c>
      <c r="J37" s="78" t="s">
        <v>155</v>
      </c>
      <c r="K37" s="159"/>
      <c r="L37" s="160"/>
      <c r="M37" s="84" t="s">
        <v>287</v>
      </c>
      <c r="N37" s="31"/>
      <c r="O37" s="32"/>
      <c r="Q37" s="34"/>
    </row>
    <row r="38" spans="1:17" s="33" customFormat="1" ht="54.75" customHeight="1">
      <c r="A38" s="202">
        <v>3</v>
      </c>
      <c r="B38" s="86" t="s">
        <v>283</v>
      </c>
      <c r="C38" s="93" t="s">
        <v>243</v>
      </c>
      <c r="D38" s="206">
        <f>+E38/1.19</f>
        <v>4600</v>
      </c>
      <c r="E38" s="207">
        <v>5474</v>
      </c>
      <c r="F38" s="54" t="s">
        <v>47</v>
      </c>
      <c r="G38" s="56" t="s">
        <v>32</v>
      </c>
      <c r="H38" s="193" t="s">
        <v>303</v>
      </c>
      <c r="I38" s="78" t="s">
        <v>280</v>
      </c>
      <c r="J38" s="78" t="s">
        <v>280</v>
      </c>
      <c r="K38" s="159"/>
      <c r="L38" s="85"/>
      <c r="M38" s="84" t="s">
        <v>287</v>
      </c>
      <c r="N38" s="31"/>
      <c r="O38" s="32"/>
      <c r="Q38" s="34"/>
    </row>
    <row r="39" spans="1:17" s="33" customFormat="1" ht="39.75" customHeight="1">
      <c r="A39" s="204">
        <v>4</v>
      </c>
      <c r="B39" s="161" t="s">
        <v>338</v>
      </c>
      <c r="C39" s="183" t="s">
        <v>243</v>
      </c>
      <c r="D39" s="208">
        <f>+E39/1.19</f>
        <v>361221.11764705885</v>
      </c>
      <c r="E39" s="209">
        <v>429853.13</v>
      </c>
      <c r="F39" s="168" t="s">
        <v>47</v>
      </c>
      <c r="G39" s="166" t="s">
        <v>32</v>
      </c>
      <c r="H39" s="165" t="s">
        <v>80</v>
      </c>
      <c r="I39" s="169"/>
      <c r="J39" s="169"/>
      <c r="K39" s="169" t="s">
        <v>48</v>
      </c>
      <c r="L39" s="170"/>
      <c r="M39" s="173" t="s">
        <v>285</v>
      </c>
      <c r="N39" s="31"/>
      <c r="O39" s="32"/>
      <c r="Q39" s="34"/>
    </row>
    <row r="40" spans="1:17" s="33" customFormat="1" ht="52.5" customHeight="1">
      <c r="A40" s="202">
        <v>5</v>
      </c>
      <c r="B40" s="48" t="s">
        <v>263</v>
      </c>
      <c r="C40" s="93" t="s">
        <v>243</v>
      </c>
      <c r="D40" s="206">
        <f>E40/1.19</f>
        <v>135457.98319327732</v>
      </c>
      <c r="E40" s="207">
        <v>161195</v>
      </c>
      <c r="F40" s="54" t="s">
        <v>47</v>
      </c>
      <c r="G40" s="56" t="s">
        <v>32</v>
      </c>
      <c r="H40" s="193" t="s">
        <v>297</v>
      </c>
      <c r="I40" s="78" t="s">
        <v>280</v>
      </c>
      <c r="J40" s="78" t="s">
        <v>274</v>
      </c>
      <c r="K40" s="55" t="s">
        <v>48</v>
      </c>
      <c r="L40" s="85" t="s">
        <v>48</v>
      </c>
      <c r="M40" s="78" t="s">
        <v>285</v>
      </c>
      <c r="N40" s="31"/>
      <c r="O40" s="32"/>
      <c r="Q40" s="34"/>
    </row>
    <row r="41" spans="1:17" s="33" customFormat="1" ht="27" customHeight="1">
      <c r="A41" s="203"/>
      <c r="B41" s="112" t="s">
        <v>324</v>
      </c>
      <c r="C41" s="184"/>
      <c r="D41" s="104">
        <f>+D37+D38+D40</f>
        <v>149339.32773109246</v>
      </c>
      <c r="E41" s="104">
        <f>+E37+E38+E40</f>
        <v>177713.8</v>
      </c>
      <c r="F41" s="117"/>
      <c r="G41" s="154"/>
      <c r="H41" s="102"/>
      <c r="I41" s="108"/>
      <c r="J41" s="108"/>
      <c r="K41" s="108"/>
      <c r="L41" s="109"/>
      <c r="M41" s="118"/>
      <c r="N41" s="31"/>
      <c r="O41" s="32"/>
      <c r="Q41" s="34"/>
    </row>
    <row r="42" spans="1:17" s="33" customFormat="1" ht="39.75" customHeight="1">
      <c r="A42" s="173">
        <v>1</v>
      </c>
      <c r="B42" s="161" t="s">
        <v>315</v>
      </c>
      <c r="C42" s="183" t="s">
        <v>5</v>
      </c>
      <c r="D42" s="208">
        <f>+E42/1.19</f>
        <v>543425.6470588236</v>
      </c>
      <c r="E42" s="209">
        <v>646676.52</v>
      </c>
      <c r="F42" s="168" t="s">
        <v>47</v>
      </c>
      <c r="G42" s="166" t="s">
        <v>33</v>
      </c>
      <c r="H42" s="165" t="s">
        <v>80</v>
      </c>
      <c r="I42" s="166" t="s">
        <v>154</v>
      </c>
      <c r="J42" s="169" t="s">
        <v>277</v>
      </c>
      <c r="K42" s="169" t="s">
        <v>48</v>
      </c>
      <c r="L42" s="170" t="s">
        <v>48</v>
      </c>
      <c r="M42" s="173" t="s">
        <v>285</v>
      </c>
      <c r="N42" s="31"/>
      <c r="O42" s="32"/>
      <c r="Q42" s="34"/>
    </row>
    <row r="43" spans="1:17" s="33" customFormat="1" ht="65.25" customHeight="1">
      <c r="A43" s="202">
        <v>2</v>
      </c>
      <c r="B43" s="86" t="s">
        <v>359</v>
      </c>
      <c r="C43" s="93" t="s">
        <v>5</v>
      </c>
      <c r="D43" s="206">
        <f>E43/1.19</f>
        <v>374790.9579831933</v>
      </c>
      <c r="E43" s="207">
        <v>446001.24</v>
      </c>
      <c r="F43" s="54" t="s">
        <v>47</v>
      </c>
      <c r="G43" s="56" t="s">
        <v>33</v>
      </c>
      <c r="H43" s="193" t="s">
        <v>302</v>
      </c>
      <c r="I43" s="55" t="s">
        <v>155</v>
      </c>
      <c r="J43" s="55" t="s">
        <v>155</v>
      </c>
      <c r="K43" s="55" t="s">
        <v>48</v>
      </c>
      <c r="L43" s="85"/>
      <c r="M43" s="78" t="s">
        <v>285</v>
      </c>
      <c r="N43" s="31"/>
      <c r="O43" s="32"/>
      <c r="Q43" s="34"/>
    </row>
    <row r="44" spans="1:17" s="33" customFormat="1" ht="65.25" customHeight="1">
      <c r="A44" s="202">
        <v>3</v>
      </c>
      <c r="B44" s="86" t="s">
        <v>360</v>
      </c>
      <c r="C44" s="93" t="s">
        <v>5</v>
      </c>
      <c r="D44" s="206">
        <f>E44/1.19</f>
        <v>86829.89915966387</v>
      </c>
      <c r="E44" s="207">
        <v>103327.58</v>
      </c>
      <c r="F44" s="54" t="s">
        <v>47</v>
      </c>
      <c r="G44" s="56" t="s">
        <v>33</v>
      </c>
      <c r="H44" s="193" t="s">
        <v>302</v>
      </c>
      <c r="I44" s="55" t="s">
        <v>274</v>
      </c>
      <c r="J44" s="55" t="s">
        <v>274</v>
      </c>
      <c r="K44" s="55" t="s">
        <v>48</v>
      </c>
      <c r="L44" s="85"/>
      <c r="M44" s="78" t="s">
        <v>285</v>
      </c>
      <c r="N44" s="31"/>
      <c r="O44" s="32"/>
      <c r="Q44" s="34"/>
    </row>
    <row r="45" spans="1:17" s="33" customFormat="1" ht="32.25" customHeight="1">
      <c r="A45" s="203"/>
      <c r="B45" s="112" t="s">
        <v>271</v>
      </c>
      <c r="C45" s="184"/>
      <c r="D45" s="103">
        <f>SUM(D43:D44)</f>
        <v>461620.85714285716</v>
      </c>
      <c r="E45" s="104">
        <f>SUM(E43:E44)</f>
        <v>549328.82</v>
      </c>
      <c r="F45" s="117"/>
      <c r="G45" s="154"/>
      <c r="H45" s="118"/>
      <c r="I45" s="108"/>
      <c r="J45" s="108"/>
      <c r="K45" s="108"/>
      <c r="L45" s="124"/>
      <c r="M45" s="118"/>
      <c r="N45" s="31"/>
      <c r="O45" s="32"/>
      <c r="Q45" s="34"/>
    </row>
    <row r="46" spans="1:17" s="33" customFormat="1" ht="55.5" customHeight="1">
      <c r="A46" s="173">
        <v>1</v>
      </c>
      <c r="B46" s="179" t="s">
        <v>343</v>
      </c>
      <c r="C46" s="183" t="s">
        <v>0</v>
      </c>
      <c r="D46" s="208">
        <f aca="true" t="shared" si="0" ref="D46:D51">+E46/1.19</f>
        <v>100836.97478991597</v>
      </c>
      <c r="E46" s="209">
        <v>119996</v>
      </c>
      <c r="F46" s="172" t="s">
        <v>47</v>
      </c>
      <c r="G46" s="173" t="s">
        <v>34</v>
      </c>
      <c r="H46" s="165" t="s">
        <v>80</v>
      </c>
      <c r="I46" s="173" t="s">
        <v>295</v>
      </c>
      <c r="J46" s="173" t="s">
        <v>295</v>
      </c>
      <c r="K46" s="167"/>
      <c r="L46" s="170" t="s">
        <v>48</v>
      </c>
      <c r="M46" s="173" t="s">
        <v>285</v>
      </c>
      <c r="N46" s="31"/>
      <c r="O46" s="32"/>
      <c r="Q46" s="34"/>
    </row>
    <row r="47" spans="1:17" s="33" customFormat="1" ht="74.25" customHeight="1">
      <c r="A47" s="84">
        <v>2</v>
      </c>
      <c r="B47" s="86" t="s">
        <v>299</v>
      </c>
      <c r="C47" s="93" t="s">
        <v>0</v>
      </c>
      <c r="D47" s="206">
        <f t="shared" si="0"/>
        <v>19862.18487394958</v>
      </c>
      <c r="E47" s="207">
        <v>23636</v>
      </c>
      <c r="F47" s="54" t="s">
        <v>47</v>
      </c>
      <c r="G47" s="84" t="s">
        <v>34</v>
      </c>
      <c r="H47" s="193" t="s">
        <v>300</v>
      </c>
      <c r="I47" s="78" t="s">
        <v>155</v>
      </c>
      <c r="J47" s="78" t="s">
        <v>155</v>
      </c>
      <c r="K47" s="80"/>
      <c r="L47" s="85"/>
      <c r="M47" s="78" t="s">
        <v>285</v>
      </c>
      <c r="N47" s="31"/>
      <c r="O47" s="32"/>
      <c r="Q47" s="34"/>
    </row>
    <row r="48" spans="1:17" s="33" customFormat="1" ht="63.75" customHeight="1">
      <c r="A48" s="173">
        <v>3</v>
      </c>
      <c r="B48" s="179" t="s">
        <v>342</v>
      </c>
      <c r="C48" s="183" t="s">
        <v>0</v>
      </c>
      <c r="D48" s="208">
        <f t="shared" si="0"/>
        <v>70965.29411764706</v>
      </c>
      <c r="E48" s="209">
        <v>84448.7</v>
      </c>
      <c r="F48" s="172" t="s">
        <v>47</v>
      </c>
      <c r="G48" s="173" t="s">
        <v>34</v>
      </c>
      <c r="H48" s="165" t="s">
        <v>80</v>
      </c>
      <c r="I48" s="173" t="s">
        <v>296</v>
      </c>
      <c r="J48" s="170" t="s">
        <v>296</v>
      </c>
      <c r="K48" s="167"/>
      <c r="L48" s="170" t="s">
        <v>48</v>
      </c>
      <c r="M48" s="173" t="s">
        <v>285</v>
      </c>
      <c r="N48" s="31"/>
      <c r="O48" s="32"/>
      <c r="Q48" s="34"/>
    </row>
    <row r="49" spans="1:17" s="33" customFormat="1" ht="80.25" customHeight="1">
      <c r="A49" s="84">
        <v>4</v>
      </c>
      <c r="B49" s="86" t="s">
        <v>290</v>
      </c>
      <c r="C49" s="93" t="s">
        <v>0</v>
      </c>
      <c r="D49" s="206">
        <f t="shared" si="0"/>
        <v>19465.546218487394</v>
      </c>
      <c r="E49" s="207">
        <v>23164</v>
      </c>
      <c r="F49" s="54" t="s">
        <v>47</v>
      </c>
      <c r="G49" s="84" t="s">
        <v>34</v>
      </c>
      <c r="H49" s="193" t="s">
        <v>298</v>
      </c>
      <c r="I49" s="78" t="s">
        <v>155</v>
      </c>
      <c r="J49" s="78" t="s">
        <v>155</v>
      </c>
      <c r="K49" s="80"/>
      <c r="L49" s="85"/>
      <c r="M49" s="78" t="s">
        <v>285</v>
      </c>
      <c r="N49" s="31"/>
      <c r="O49" s="32"/>
      <c r="Q49" s="34"/>
    </row>
    <row r="50" spans="1:17" s="33" customFormat="1" ht="66" customHeight="1">
      <c r="A50" s="173">
        <v>5</v>
      </c>
      <c r="B50" s="179" t="s">
        <v>337</v>
      </c>
      <c r="C50" s="183" t="s">
        <v>0</v>
      </c>
      <c r="D50" s="208">
        <f t="shared" si="0"/>
        <v>378000</v>
      </c>
      <c r="E50" s="209">
        <v>449820</v>
      </c>
      <c r="F50" s="172" t="s">
        <v>47</v>
      </c>
      <c r="G50" s="173" t="s">
        <v>34</v>
      </c>
      <c r="H50" s="165" t="s">
        <v>80</v>
      </c>
      <c r="I50" s="171" t="s">
        <v>280</v>
      </c>
      <c r="J50" s="171" t="s">
        <v>274</v>
      </c>
      <c r="K50" s="167"/>
      <c r="L50" s="170" t="s">
        <v>48</v>
      </c>
      <c r="M50" s="173" t="s">
        <v>288</v>
      </c>
      <c r="N50" s="31"/>
      <c r="O50" s="32"/>
      <c r="Q50" s="34"/>
    </row>
    <row r="51" spans="1:17" s="33" customFormat="1" ht="84.75" customHeight="1">
      <c r="A51" s="84">
        <v>6</v>
      </c>
      <c r="B51" s="87" t="s">
        <v>336</v>
      </c>
      <c r="C51" s="213" t="s">
        <v>0</v>
      </c>
      <c r="D51" s="212">
        <f t="shared" si="0"/>
        <v>141750</v>
      </c>
      <c r="E51" s="211">
        <v>168682.5</v>
      </c>
      <c r="F51" s="192" t="s">
        <v>47</v>
      </c>
      <c r="G51" s="193" t="s">
        <v>34</v>
      </c>
      <c r="H51" s="193" t="s">
        <v>297</v>
      </c>
      <c r="I51" s="78" t="s">
        <v>274</v>
      </c>
      <c r="J51" s="78" t="s">
        <v>274</v>
      </c>
      <c r="K51" s="80"/>
      <c r="L51" s="85"/>
      <c r="M51" s="84" t="s">
        <v>288</v>
      </c>
      <c r="N51" s="31"/>
      <c r="O51" s="32"/>
      <c r="Q51" s="34"/>
    </row>
    <row r="52" spans="1:17" s="33" customFormat="1" ht="40.5" customHeight="1">
      <c r="A52" s="110"/>
      <c r="B52" s="112" t="s">
        <v>326</v>
      </c>
      <c r="C52" s="137"/>
      <c r="D52" s="104">
        <f>+D47+D49+D51</f>
        <v>181077.73109243697</v>
      </c>
      <c r="E52" s="104">
        <f>+E47+E49+E51</f>
        <v>215482.5</v>
      </c>
      <c r="F52" s="107"/>
      <c r="G52" s="118"/>
      <c r="H52" s="118"/>
      <c r="I52" s="118"/>
      <c r="J52" s="109"/>
      <c r="K52" s="109"/>
      <c r="L52" s="109"/>
      <c r="M52" s="118"/>
      <c r="N52" s="31"/>
      <c r="O52" s="32"/>
      <c r="Q52" s="34"/>
    </row>
    <row r="53" spans="1:17" s="33" customFormat="1" ht="52.5" customHeight="1">
      <c r="A53" s="204">
        <v>1</v>
      </c>
      <c r="B53" s="161" t="s">
        <v>278</v>
      </c>
      <c r="C53" s="183" t="s">
        <v>125</v>
      </c>
      <c r="D53" s="208">
        <f aca="true" t="shared" si="1" ref="D53:D59">+E53/1.19</f>
        <v>285038.40336134454</v>
      </c>
      <c r="E53" s="209">
        <v>339195.7</v>
      </c>
      <c r="F53" s="168" t="s">
        <v>47</v>
      </c>
      <c r="G53" s="177" t="s">
        <v>28</v>
      </c>
      <c r="H53" s="165" t="s">
        <v>80</v>
      </c>
      <c r="I53" s="169" t="s">
        <v>118</v>
      </c>
      <c r="J53" s="169" t="s">
        <v>155</v>
      </c>
      <c r="K53" s="169" t="s">
        <v>48</v>
      </c>
      <c r="L53" s="170" t="s">
        <v>48</v>
      </c>
      <c r="M53" s="173" t="s">
        <v>285</v>
      </c>
      <c r="N53" s="31"/>
      <c r="O53" s="32"/>
      <c r="Q53" s="34"/>
    </row>
    <row r="54" spans="1:17" s="33" customFormat="1" ht="67.5" customHeight="1">
      <c r="A54" s="202">
        <v>2</v>
      </c>
      <c r="B54" s="86" t="s">
        <v>276</v>
      </c>
      <c r="C54" s="93" t="s">
        <v>125</v>
      </c>
      <c r="D54" s="206">
        <f t="shared" si="1"/>
        <v>30873.000000000004</v>
      </c>
      <c r="E54" s="207">
        <v>36738.87</v>
      </c>
      <c r="F54" s="54" t="s">
        <v>47</v>
      </c>
      <c r="G54" s="181" t="s">
        <v>28</v>
      </c>
      <c r="H54" s="193" t="s">
        <v>301</v>
      </c>
      <c r="I54" s="55" t="s">
        <v>155</v>
      </c>
      <c r="J54" s="55" t="s">
        <v>274</v>
      </c>
      <c r="K54" s="55" t="s">
        <v>48</v>
      </c>
      <c r="L54" s="85" t="s">
        <v>48</v>
      </c>
      <c r="M54" s="78" t="s">
        <v>285</v>
      </c>
      <c r="N54" s="31"/>
      <c r="O54" s="32"/>
      <c r="Q54" s="34"/>
    </row>
    <row r="55" spans="1:17" s="33" customFormat="1" ht="54" customHeight="1">
      <c r="A55" s="204">
        <v>3</v>
      </c>
      <c r="B55" s="161" t="s">
        <v>339</v>
      </c>
      <c r="C55" s="183" t="s">
        <v>125</v>
      </c>
      <c r="D55" s="208">
        <f t="shared" si="1"/>
        <v>431174</v>
      </c>
      <c r="E55" s="209">
        <v>513097.06</v>
      </c>
      <c r="F55" s="176" t="s">
        <v>47</v>
      </c>
      <c r="G55" s="177" t="s">
        <v>28</v>
      </c>
      <c r="H55" s="173" t="s">
        <v>80</v>
      </c>
      <c r="I55" s="169" t="s">
        <v>280</v>
      </c>
      <c r="J55" s="169" t="s">
        <v>274</v>
      </c>
      <c r="K55" s="169" t="s">
        <v>48</v>
      </c>
      <c r="L55" s="170" t="s">
        <v>48</v>
      </c>
      <c r="M55" s="173" t="s">
        <v>285</v>
      </c>
      <c r="N55" s="31"/>
      <c r="O55" s="32"/>
      <c r="Q55" s="34"/>
    </row>
    <row r="56" spans="1:17" s="33" customFormat="1" ht="60.75" customHeight="1">
      <c r="A56" s="202">
        <v>4</v>
      </c>
      <c r="B56" s="86" t="s">
        <v>281</v>
      </c>
      <c r="C56" s="93" t="s">
        <v>125</v>
      </c>
      <c r="D56" s="206">
        <f t="shared" si="1"/>
        <v>215587</v>
      </c>
      <c r="E56" s="207">
        <v>256548.53</v>
      </c>
      <c r="F56" s="178" t="s">
        <v>47</v>
      </c>
      <c r="G56" s="181" t="s">
        <v>28</v>
      </c>
      <c r="H56" s="193" t="s">
        <v>297</v>
      </c>
      <c r="I56" s="188" t="s">
        <v>274</v>
      </c>
      <c r="J56" s="188" t="s">
        <v>274</v>
      </c>
      <c r="K56" s="55" t="s">
        <v>48</v>
      </c>
      <c r="L56" s="85" t="s">
        <v>48</v>
      </c>
      <c r="M56" s="78" t="s">
        <v>285</v>
      </c>
      <c r="N56" s="31"/>
      <c r="O56" s="32"/>
      <c r="Q56" s="34"/>
    </row>
    <row r="57" spans="1:17" s="33" customFormat="1" ht="34.5" customHeight="1">
      <c r="A57" s="202">
        <v>5</v>
      </c>
      <c r="B57" s="86" t="s">
        <v>252</v>
      </c>
      <c r="C57" s="186" t="s">
        <v>502</v>
      </c>
      <c r="D57" s="206">
        <f t="shared" si="1"/>
        <v>480000</v>
      </c>
      <c r="E57" s="207">
        <v>571200</v>
      </c>
      <c r="F57" s="54" t="s">
        <v>47</v>
      </c>
      <c r="G57" s="56" t="s">
        <v>28</v>
      </c>
      <c r="H57" s="27" t="s">
        <v>80</v>
      </c>
      <c r="I57" s="78" t="s">
        <v>273</v>
      </c>
      <c r="J57" s="78" t="s">
        <v>275</v>
      </c>
      <c r="K57" s="80"/>
      <c r="L57" s="85" t="s">
        <v>48</v>
      </c>
      <c r="M57" s="84" t="s">
        <v>294</v>
      </c>
      <c r="N57" s="31"/>
      <c r="O57" s="32"/>
      <c r="Q57" s="34"/>
    </row>
    <row r="58" spans="1:17" s="33" customFormat="1" ht="95.25" customHeight="1">
      <c r="A58" s="202">
        <v>6</v>
      </c>
      <c r="B58" s="368" t="s">
        <v>459</v>
      </c>
      <c r="C58" s="186" t="s">
        <v>460</v>
      </c>
      <c r="D58" s="206">
        <f t="shared" si="1"/>
        <v>235000</v>
      </c>
      <c r="E58" s="207">
        <v>279650</v>
      </c>
      <c r="F58" s="54" t="s">
        <v>47</v>
      </c>
      <c r="G58" s="56" t="s">
        <v>28</v>
      </c>
      <c r="H58" s="27" t="s">
        <v>80</v>
      </c>
      <c r="I58" s="78" t="s">
        <v>423</v>
      </c>
      <c r="J58" s="78" t="s">
        <v>275</v>
      </c>
      <c r="K58" s="80"/>
      <c r="L58" s="85" t="s">
        <v>48</v>
      </c>
      <c r="M58" s="78" t="s">
        <v>285</v>
      </c>
      <c r="N58" s="31"/>
      <c r="O58" s="32"/>
      <c r="Q58" s="34"/>
    </row>
    <row r="59" spans="1:17" s="33" customFormat="1" ht="126.75" customHeight="1">
      <c r="A59" s="204">
        <v>7</v>
      </c>
      <c r="B59" s="372" t="s">
        <v>508</v>
      </c>
      <c r="C59" s="371" t="s">
        <v>503</v>
      </c>
      <c r="D59" s="208">
        <f t="shared" si="1"/>
        <v>717000</v>
      </c>
      <c r="E59" s="373">
        <v>853230</v>
      </c>
      <c r="F59" s="168" t="s">
        <v>47</v>
      </c>
      <c r="G59" s="166" t="s">
        <v>28</v>
      </c>
      <c r="H59" s="173" t="s">
        <v>500</v>
      </c>
      <c r="I59" s="171" t="s">
        <v>501</v>
      </c>
      <c r="J59" s="171" t="s">
        <v>275</v>
      </c>
      <c r="K59" s="167"/>
      <c r="L59" s="170" t="s">
        <v>48</v>
      </c>
      <c r="M59" s="171" t="s">
        <v>285</v>
      </c>
      <c r="N59" s="31"/>
      <c r="O59" s="32"/>
      <c r="Q59" s="34"/>
    </row>
    <row r="60" spans="1:17" s="33" customFormat="1" ht="120" customHeight="1">
      <c r="A60" s="247">
        <v>8</v>
      </c>
      <c r="B60" s="374" t="s">
        <v>509</v>
      </c>
      <c r="C60" s="375" t="s">
        <v>503</v>
      </c>
      <c r="D60" s="212">
        <f>+E60/1.19</f>
        <v>102500</v>
      </c>
      <c r="E60" s="376">
        <v>121975</v>
      </c>
      <c r="F60" s="192" t="s">
        <v>47</v>
      </c>
      <c r="G60" s="377" t="s">
        <v>28</v>
      </c>
      <c r="H60" s="193" t="s">
        <v>504</v>
      </c>
      <c r="I60" s="223" t="s">
        <v>501</v>
      </c>
      <c r="J60" s="223" t="s">
        <v>275</v>
      </c>
      <c r="K60" s="378"/>
      <c r="L60" s="224" t="s">
        <v>48</v>
      </c>
      <c r="M60" s="223" t="s">
        <v>285</v>
      </c>
      <c r="N60" s="31"/>
      <c r="O60" s="32"/>
      <c r="Q60" s="34"/>
    </row>
    <row r="61" spans="1:17" s="33" customFormat="1" ht="31.5" customHeight="1">
      <c r="A61" s="110"/>
      <c r="B61" s="106" t="s">
        <v>329</v>
      </c>
      <c r="C61" s="137"/>
      <c r="D61" s="104">
        <f>+D54+D56+D57+D58+D60</f>
        <v>1063960</v>
      </c>
      <c r="E61" s="104">
        <f>+E54+E56+E57+E58+E60</f>
        <v>1266112.4</v>
      </c>
      <c r="F61" s="107"/>
      <c r="G61" s="154"/>
      <c r="H61" s="118"/>
      <c r="I61" s="118"/>
      <c r="J61" s="109"/>
      <c r="K61" s="109"/>
      <c r="L61" s="109"/>
      <c r="M61" s="118"/>
      <c r="N61" s="31"/>
      <c r="O61" s="32"/>
      <c r="Q61" s="34"/>
    </row>
    <row r="62" spans="1:17" s="33" customFormat="1" ht="63" customHeight="1">
      <c r="A62" s="215">
        <v>1</v>
      </c>
      <c r="B62" s="179" t="s">
        <v>340</v>
      </c>
      <c r="C62" s="164" t="s">
        <v>93</v>
      </c>
      <c r="D62" s="208">
        <f>+E62/1.19</f>
        <v>3858277.31092437</v>
      </c>
      <c r="E62" s="209">
        <v>4591350</v>
      </c>
      <c r="F62" s="176" t="s">
        <v>47</v>
      </c>
      <c r="G62" s="177" t="s">
        <v>310</v>
      </c>
      <c r="H62" s="204" t="s">
        <v>311</v>
      </c>
      <c r="I62" s="225" t="s">
        <v>312</v>
      </c>
      <c r="J62" s="225" t="s">
        <v>312</v>
      </c>
      <c r="K62" s="225"/>
      <c r="L62" s="170" t="s">
        <v>48</v>
      </c>
      <c r="M62" s="173" t="s">
        <v>288</v>
      </c>
      <c r="N62" s="31"/>
      <c r="O62" s="32"/>
      <c r="Q62" s="34"/>
    </row>
    <row r="63" spans="1:17" s="33" customFormat="1" ht="63" customHeight="1">
      <c r="A63" s="215">
        <v>2</v>
      </c>
      <c r="B63" s="179" t="s">
        <v>341</v>
      </c>
      <c r="C63" s="164" t="s">
        <v>93</v>
      </c>
      <c r="D63" s="208">
        <f>+E63/1.19</f>
        <v>488052.5210084034</v>
      </c>
      <c r="E63" s="209">
        <v>580782.5</v>
      </c>
      <c r="F63" s="176" t="s">
        <v>47</v>
      </c>
      <c r="G63" s="177" t="s">
        <v>310</v>
      </c>
      <c r="H63" s="204" t="s">
        <v>311</v>
      </c>
      <c r="I63" s="225" t="s">
        <v>155</v>
      </c>
      <c r="J63" s="225" t="s">
        <v>155</v>
      </c>
      <c r="K63" s="225"/>
      <c r="L63" s="170" t="s">
        <v>48</v>
      </c>
      <c r="M63" s="173" t="s">
        <v>288</v>
      </c>
      <c r="N63" s="31"/>
      <c r="O63" s="32"/>
      <c r="Q63" s="34"/>
    </row>
    <row r="64" spans="1:17" s="33" customFormat="1" ht="78" customHeight="1">
      <c r="A64" s="193">
        <v>3</v>
      </c>
      <c r="B64" s="222" t="s">
        <v>313</v>
      </c>
      <c r="C64" s="65" t="s">
        <v>93</v>
      </c>
      <c r="D64" s="212">
        <f>+E64/1.19</f>
        <v>497478.9915966387</v>
      </c>
      <c r="E64" s="211">
        <v>592000</v>
      </c>
      <c r="F64" s="101" t="s">
        <v>47</v>
      </c>
      <c r="G64" s="181">
        <v>20.06</v>
      </c>
      <c r="H64" s="193" t="s">
        <v>316</v>
      </c>
      <c r="I64" s="223" t="s">
        <v>273</v>
      </c>
      <c r="J64" s="223" t="s">
        <v>275</v>
      </c>
      <c r="K64" s="224"/>
      <c r="L64" s="224"/>
      <c r="M64" s="193" t="s">
        <v>317</v>
      </c>
      <c r="N64" s="31"/>
      <c r="O64" s="32"/>
      <c r="Q64" s="34"/>
    </row>
    <row r="65" spans="1:17" s="33" customFormat="1" ht="30.75" customHeight="1">
      <c r="A65" s="110"/>
      <c r="B65" s="112" t="s">
        <v>325</v>
      </c>
      <c r="C65" s="116"/>
      <c r="D65" s="180">
        <f>SUM(D64)</f>
        <v>497478.9915966387</v>
      </c>
      <c r="E65" s="121">
        <f>SUM(E64)</f>
        <v>592000</v>
      </c>
      <c r="F65" s="123"/>
      <c r="G65" s="155"/>
      <c r="H65" s="110"/>
      <c r="I65" s="120"/>
      <c r="J65" s="124"/>
      <c r="K65" s="124"/>
      <c r="L65" s="124"/>
      <c r="M65" s="110"/>
      <c r="N65" s="31"/>
      <c r="O65" s="32"/>
      <c r="Q65" s="34"/>
    </row>
    <row r="66" spans="1:17" s="33" customFormat="1" ht="138" customHeight="1">
      <c r="A66" s="84">
        <v>1</v>
      </c>
      <c r="B66" s="87" t="s">
        <v>258</v>
      </c>
      <c r="C66" s="185" t="s">
        <v>259</v>
      </c>
      <c r="D66" s="210">
        <f>+E66/1.19</f>
        <v>1129030.5966386555</v>
      </c>
      <c r="E66" s="211">
        <v>1343546.41</v>
      </c>
      <c r="F66" s="54" t="s">
        <v>47</v>
      </c>
      <c r="G66" s="56" t="s">
        <v>257</v>
      </c>
      <c r="H66" s="150" t="s">
        <v>268</v>
      </c>
      <c r="I66" s="78" t="s">
        <v>273</v>
      </c>
      <c r="J66" s="78" t="s">
        <v>275</v>
      </c>
      <c r="K66" s="80"/>
      <c r="L66" s="80" t="s">
        <v>50</v>
      </c>
      <c r="M66" s="84" t="s">
        <v>288</v>
      </c>
      <c r="N66" s="31"/>
      <c r="O66" s="32"/>
      <c r="Q66" s="34"/>
    </row>
    <row r="67" spans="1:17" s="33" customFormat="1" ht="33" customHeight="1">
      <c r="A67" s="110"/>
      <c r="B67" s="112" t="s">
        <v>110</v>
      </c>
      <c r="C67" s="110"/>
      <c r="D67" s="122">
        <f>SUM(D66)</f>
        <v>1129030.5966386555</v>
      </c>
      <c r="E67" s="121">
        <f>SUM(E66)</f>
        <v>1343546.41</v>
      </c>
      <c r="F67" s="123"/>
      <c r="G67" s="155"/>
      <c r="H67" s="110"/>
      <c r="I67" s="110"/>
      <c r="J67" s="124"/>
      <c r="K67" s="124"/>
      <c r="L67" s="124"/>
      <c r="M67" s="110"/>
      <c r="N67" s="31"/>
      <c r="O67" s="32"/>
      <c r="Q67" s="34"/>
    </row>
    <row r="68" spans="1:16" s="33" customFormat="1" ht="36.75" customHeight="1">
      <c r="A68" s="205"/>
      <c r="B68" s="139" t="s">
        <v>347</v>
      </c>
      <c r="C68" s="140"/>
      <c r="D68" s="125"/>
      <c r="E68" s="126"/>
      <c r="F68" s="141"/>
      <c r="G68" s="142"/>
      <c r="H68" s="138"/>
      <c r="I68" s="143"/>
      <c r="J68" s="144"/>
      <c r="K68" s="144"/>
      <c r="L68" s="144"/>
      <c r="M68" s="138"/>
      <c r="N68" s="36"/>
      <c r="O68" s="37"/>
      <c r="P68" s="38"/>
    </row>
    <row r="69" spans="1:16" s="33" customFormat="1" ht="63" customHeight="1">
      <c r="A69" s="84">
        <v>1</v>
      </c>
      <c r="B69" s="48" t="s">
        <v>92</v>
      </c>
      <c r="C69" s="35" t="s">
        <v>91</v>
      </c>
      <c r="D69" s="206">
        <f>E69/1.19</f>
        <v>4537815.12605042</v>
      </c>
      <c r="E69" s="207">
        <v>5400000</v>
      </c>
      <c r="F69" s="30" t="s">
        <v>47</v>
      </c>
      <c r="G69" s="84" t="s">
        <v>247</v>
      </c>
      <c r="H69" s="84" t="s">
        <v>308</v>
      </c>
      <c r="I69" s="78" t="s">
        <v>273</v>
      </c>
      <c r="J69" s="78" t="s">
        <v>275</v>
      </c>
      <c r="K69" s="80"/>
      <c r="L69" s="80" t="s">
        <v>50</v>
      </c>
      <c r="M69" s="84" t="s">
        <v>286</v>
      </c>
      <c r="N69" s="36"/>
      <c r="O69" s="37"/>
      <c r="P69" s="38"/>
    </row>
    <row r="70" spans="1:16" s="33" customFormat="1" ht="33.75" customHeight="1">
      <c r="A70" s="118"/>
      <c r="B70" s="129" t="s">
        <v>270</v>
      </c>
      <c r="C70" s="127"/>
      <c r="D70" s="103">
        <f>SUM(D69:D69)</f>
        <v>4537815.12605042</v>
      </c>
      <c r="E70" s="104">
        <f>SUM(E69:E69)</f>
        <v>5400000</v>
      </c>
      <c r="F70" s="127"/>
      <c r="G70" s="128"/>
      <c r="H70" s="127"/>
      <c r="I70" s="127"/>
      <c r="J70" s="127"/>
      <c r="K70" s="127"/>
      <c r="L70" s="127"/>
      <c r="M70" s="127"/>
      <c r="N70" s="36"/>
      <c r="O70" s="37"/>
      <c r="P70" s="38"/>
    </row>
    <row r="71" spans="1:16" s="33" customFormat="1" ht="27.75" customHeight="1">
      <c r="A71" s="404" t="s">
        <v>272</v>
      </c>
      <c r="B71" s="405"/>
      <c r="C71" s="405"/>
      <c r="D71" s="405"/>
      <c r="E71" s="405"/>
      <c r="F71" s="405"/>
      <c r="G71" s="405"/>
      <c r="H71" s="405"/>
      <c r="I71" s="405"/>
      <c r="J71" s="405"/>
      <c r="K71" s="405"/>
      <c r="L71" s="405"/>
      <c r="M71" s="405"/>
      <c r="N71" s="39"/>
      <c r="O71" s="37"/>
      <c r="P71" s="38"/>
    </row>
    <row r="72" spans="1:16" s="33" customFormat="1" ht="27.75" customHeight="1">
      <c r="A72" s="216">
        <v>1</v>
      </c>
      <c r="B72" s="230" t="s">
        <v>292</v>
      </c>
      <c r="C72" s="218"/>
      <c r="D72" s="219"/>
      <c r="E72" s="220">
        <f>+E17*1</f>
        <v>673500</v>
      </c>
      <c r="F72" s="156"/>
      <c r="G72" s="157"/>
      <c r="H72" s="156"/>
      <c r="I72" s="156"/>
      <c r="J72" s="156"/>
      <c r="K72" s="156"/>
      <c r="L72" s="156"/>
      <c r="M72" s="156"/>
      <c r="N72" s="37"/>
      <c r="O72" s="37"/>
      <c r="P72" s="38"/>
    </row>
    <row r="73" spans="1:16" s="33" customFormat="1" ht="26.25" customHeight="1">
      <c r="A73" s="216">
        <v>2</v>
      </c>
      <c r="B73" s="217" t="s">
        <v>249</v>
      </c>
      <c r="C73" s="218"/>
      <c r="D73" s="219"/>
      <c r="E73" s="220">
        <f>+E19*1</f>
        <v>113288</v>
      </c>
      <c r="F73" s="156"/>
      <c r="G73" s="157"/>
      <c r="H73" s="156"/>
      <c r="I73" s="156"/>
      <c r="J73" s="156"/>
      <c r="K73" s="156"/>
      <c r="L73" s="156"/>
      <c r="M73" s="156"/>
      <c r="N73" s="37"/>
      <c r="O73" s="37"/>
      <c r="P73" s="38"/>
    </row>
    <row r="74" spans="1:16" s="33" customFormat="1" ht="23.25" customHeight="1">
      <c r="A74" s="216">
        <v>3</v>
      </c>
      <c r="B74" s="217" t="s">
        <v>251</v>
      </c>
      <c r="C74" s="218"/>
      <c r="D74" s="219"/>
      <c r="E74" s="220">
        <f>+E24*1</f>
        <v>706528</v>
      </c>
      <c r="F74" s="156"/>
      <c r="G74" s="157"/>
      <c r="H74" s="156"/>
      <c r="I74" s="156"/>
      <c r="J74" s="156"/>
      <c r="K74" s="156"/>
      <c r="L74" s="156"/>
      <c r="M74" s="156"/>
      <c r="N74" s="37"/>
      <c r="O74" s="37"/>
      <c r="P74" s="38"/>
    </row>
    <row r="75" spans="1:16" s="33" customFormat="1" ht="29.25" customHeight="1">
      <c r="A75" s="191">
        <v>4</v>
      </c>
      <c r="B75" s="194" t="s">
        <v>269</v>
      </c>
      <c r="C75" s="195"/>
      <c r="D75" s="189"/>
      <c r="E75" s="190">
        <f>+E72+E73+E74</f>
        <v>1493316</v>
      </c>
      <c r="F75" s="156"/>
      <c r="G75" s="157"/>
      <c r="H75" s="156"/>
      <c r="I75" s="156"/>
      <c r="J75" s="156"/>
      <c r="K75" s="156"/>
      <c r="L75" s="156"/>
      <c r="M75" s="156"/>
      <c r="N75" s="37"/>
      <c r="O75" s="37"/>
      <c r="P75" s="38"/>
    </row>
    <row r="76" spans="1:16" s="33" customFormat="1" ht="26.25" customHeight="1">
      <c r="A76" s="216">
        <v>5</v>
      </c>
      <c r="B76" s="221" t="s">
        <v>244</v>
      </c>
      <c r="C76" s="218"/>
      <c r="D76" s="219"/>
      <c r="E76" s="220">
        <f>+E27*1</f>
        <v>30000</v>
      </c>
      <c r="F76" s="156"/>
      <c r="G76" s="157"/>
      <c r="H76" s="156"/>
      <c r="I76" s="156"/>
      <c r="J76" s="156"/>
      <c r="K76" s="156"/>
      <c r="L76" s="156"/>
      <c r="M76" s="156"/>
      <c r="N76" s="37"/>
      <c r="O76" s="37"/>
      <c r="P76" s="38"/>
    </row>
    <row r="77" spans="1:16" s="33" customFormat="1" ht="25.5" customHeight="1">
      <c r="A77" s="216">
        <v>6</v>
      </c>
      <c r="B77" s="221" t="s">
        <v>245</v>
      </c>
      <c r="C77" s="218"/>
      <c r="D77" s="219"/>
      <c r="E77" s="220">
        <f>+E30*1</f>
        <v>620257.94</v>
      </c>
      <c r="F77" s="156"/>
      <c r="G77" s="157"/>
      <c r="H77" s="156"/>
      <c r="I77" s="156"/>
      <c r="J77" s="156"/>
      <c r="K77" s="156"/>
      <c r="L77" s="156"/>
      <c r="M77" s="156"/>
      <c r="N77" s="37"/>
      <c r="O77" s="37"/>
      <c r="P77" s="38"/>
    </row>
    <row r="78" spans="1:16" s="33" customFormat="1" ht="24" customHeight="1">
      <c r="A78" s="216">
        <v>7</v>
      </c>
      <c r="B78" s="221" t="s">
        <v>306</v>
      </c>
      <c r="C78" s="218"/>
      <c r="D78" s="219"/>
      <c r="E78" s="220">
        <f>+E34</f>
        <v>581000</v>
      </c>
      <c r="F78" s="156"/>
      <c r="G78" s="157"/>
      <c r="H78" s="156"/>
      <c r="I78" s="156"/>
      <c r="J78" s="156"/>
      <c r="K78" s="156"/>
      <c r="L78" s="156"/>
      <c r="M78" s="156"/>
      <c r="N78" s="37"/>
      <c r="O78" s="37"/>
      <c r="P78" s="38"/>
    </row>
    <row r="79" spans="1:16" s="33" customFormat="1" ht="24" customHeight="1">
      <c r="A79" s="216">
        <v>8</v>
      </c>
      <c r="B79" s="221" t="s">
        <v>314</v>
      </c>
      <c r="C79" s="218"/>
      <c r="D79" s="219"/>
      <c r="E79" s="220">
        <f>+E41</f>
        <v>177713.8</v>
      </c>
      <c r="F79" s="156"/>
      <c r="G79" s="157"/>
      <c r="H79" s="156"/>
      <c r="I79" s="156"/>
      <c r="J79" s="156"/>
      <c r="K79" s="156"/>
      <c r="L79" s="156"/>
      <c r="M79" s="156"/>
      <c r="N79" s="37"/>
      <c r="O79" s="37"/>
      <c r="P79" s="38"/>
    </row>
    <row r="80" spans="1:16" s="33" customFormat="1" ht="23.25" customHeight="1">
      <c r="A80" s="216">
        <v>9</v>
      </c>
      <c r="B80" s="221" t="s">
        <v>246</v>
      </c>
      <c r="C80" s="218"/>
      <c r="D80" s="219"/>
      <c r="E80" s="220">
        <f>+E45*1</f>
        <v>549328.82</v>
      </c>
      <c r="F80" s="156"/>
      <c r="G80" s="157"/>
      <c r="H80" s="401"/>
      <c r="I80" s="401"/>
      <c r="J80" s="401"/>
      <c r="K80" s="401"/>
      <c r="L80" s="401"/>
      <c r="M80" s="156"/>
      <c r="N80" s="37"/>
      <c r="O80" s="37"/>
      <c r="P80" s="38"/>
    </row>
    <row r="81" spans="1:16" s="33" customFormat="1" ht="24.75" customHeight="1">
      <c r="A81" s="216">
        <v>10</v>
      </c>
      <c r="B81" s="221" t="s">
        <v>291</v>
      </c>
      <c r="C81" s="218"/>
      <c r="D81" s="219"/>
      <c r="E81" s="220">
        <f>+E52*1</f>
        <v>215482.5</v>
      </c>
      <c r="F81" s="156"/>
      <c r="G81" s="157"/>
      <c r="H81" s="393"/>
      <c r="I81" s="393"/>
      <c r="J81" s="393"/>
      <c r="K81" s="393"/>
      <c r="L81" s="393"/>
      <c r="M81" s="156"/>
      <c r="N81" s="37"/>
      <c r="O81" s="37"/>
      <c r="P81" s="38"/>
    </row>
    <row r="82" spans="1:15" ht="24.75" customHeight="1">
      <c r="A82" s="216">
        <v>13</v>
      </c>
      <c r="B82" s="221" t="s">
        <v>253</v>
      </c>
      <c r="C82" s="218"/>
      <c r="D82" s="219"/>
      <c r="E82" s="220">
        <f>+E61</f>
        <v>1266112.4</v>
      </c>
      <c r="F82" s="156"/>
      <c r="G82" s="157"/>
      <c r="H82" s="156"/>
      <c r="I82" s="156"/>
      <c r="J82" s="156"/>
      <c r="K82" s="156"/>
      <c r="L82" s="156"/>
      <c r="N82" s="40"/>
      <c r="O82" s="40"/>
    </row>
    <row r="83" spans="1:15" ht="24" customHeight="1">
      <c r="A83" s="216">
        <v>11</v>
      </c>
      <c r="B83" s="221" t="s">
        <v>94</v>
      </c>
      <c r="C83" s="218"/>
      <c r="D83" s="219"/>
      <c r="E83" s="220">
        <f>+E65*1</f>
        <v>592000</v>
      </c>
      <c r="F83" s="156"/>
      <c r="G83" s="157"/>
      <c r="H83" s="3"/>
      <c r="I83" s="3"/>
      <c r="J83" s="3"/>
      <c r="K83" s="3"/>
      <c r="L83" s="3"/>
      <c r="N83" s="40"/>
      <c r="O83" s="40"/>
    </row>
    <row r="84" spans="1:15" ht="24" customHeight="1">
      <c r="A84" s="216">
        <v>12</v>
      </c>
      <c r="B84" s="221" t="s">
        <v>110</v>
      </c>
      <c r="C84" s="218"/>
      <c r="D84" s="219"/>
      <c r="E84" s="220">
        <f>+E67*1</f>
        <v>1343546.41</v>
      </c>
      <c r="F84" s="156"/>
      <c r="G84" s="157"/>
      <c r="H84" s="401" t="s">
        <v>483</v>
      </c>
      <c r="I84" s="401"/>
      <c r="J84" s="401"/>
      <c r="K84" s="401"/>
      <c r="L84" s="401"/>
      <c r="N84" s="40"/>
      <c r="O84" s="40"/>
    </row>
    <row r="85" spans="1:15" ht="25.5" customHeight="1">
      <c r="A85" s="191">
        <v>14</v>
      </c>
      <c r="B85" s="196" t="s">
        <v>307</v>
      </c>
      <c r="C85" s="195"/>
      <c r="D85" s="189"/>
      <c r="E85" s="190">
        <f>SUM(E76:E84)</f>
        <v>5375441.87</v>
      </c>
      <c r="F85" s="156"/>
      <c r="G85" s="157"/>
      <c r="H85" s="393" t="s">
        <v>484</v>
      </c>
      <c r="I85" s="393"/>
      <c r="J85" s="393"/>
      <c r="K85" s="393"/>
      <c r="L85" s="393"/>
      <c r="N85" s="40"/>
      <c r="O85" s="40"/>
    </row>
    <row r="86" spans="1:15" ht="24" customHeight="1">
      <c r="A86" s="191">
        <v>15</v>
      </c>
      <c r="B86" s="197" t="s">
        <v>128</v>
      </c>
      <c r="C86" s="195"/>
      <c r="D86" s="189"/>
      <c r="E86" s="190">
        <f>+E70*1</f>
        <v>5400000</v>
      </c>
      <c r="F86" s="156"/>
      <c r="G86" s="157"/>
      <c r="H86" s="156"/>
      <c r="I86" s="156"/>
      <c r="J86" s="156"/>
      <c r="K86" s="156"/>
      <c r="L86" s="156"/>
      <c r="N86" s="40"/>
      <c r="O86" s="40"/>
    </row>
    <row r="87" spans="1:15" ht="26.25" customHeight="1">
      <c r="A87" s="198"/>
      <c r="B87" s="363" t="s">
        <v>438</v>
      </c>
      <c r="C87" s="200"/>
      <c r="D87" s="199"/>
      <c r="E87" s="201">
        <f>+E75+E85+E86</f>
        <v>12268757.870000001</v>
      </c>
      <c r="N87" s="40"/>
      <c r="O87" s="40"/>
    </row>
    <row r="88" spans="1:15" ht="9" customHeight="1">
      <c r="A88" s="226"/>
      <c r="B88" s="227"/>
      <c r="C88" s="228"/>
      <c r="D88" s="227"/>
      <c r="E88" s="229"/>
      <c r="N88" s="40"/>
      <c r="O88" s="40"/>
    </row>
    <row r="89" spans="2:15" ht="24" customHeight="1">
      <c r="B89" s="147" t="s">
        <v>264</v>
      </c>
      <c r="D89" s="392" t="s">
        <v>499</v>
      </c>
      <c r="E89" s="392"/>
      <c r="F89" s="214"/>
      <c r="H89" s="392" t="s">
        <v>266</v>
      </c>
      <c r="I89" s="392"/>
      <c r="J89" s="392"/>
      <c r="K89" s="392"/>
      <c r="L89" s="392"/>
      <c r="N89" s="40"/>
      <c r="O89" s="40"/>
    </row>
    <row r="90" spans="2:15" ht="20.25" customHeight="1">
      <c r="B90" s="147" t="s">
        <v>440</v>
      </c>
      <c r="D90" s="392" t="s">
        <v>442</v>
      </c>
      <c r="E90" s="392"/>
      <c r="F90" s="214"/>
      <c r="H90" s="392" t="s">
        <v>293</v>
      </c>
      <c r="I90" s="392"/>
      <c r="J90" s="392"/>
      <c r="K90" s="392"/>
      <c r="L90" s="392"/>
      <c r="N90" s="40"/>
      <c r="O90" s="40"/>
    </row>
    <row r="91" spans="2:15" ht="22.5" customHeight="1">
      <c r="B91" s="58" t="s">
        <v>441</v>
      </c>
      <c r="D91" s="392" t="s">
        <v>289</v>
      </c>
      <c r="E91" s="392"/>
      <c r="F91" s="214"/>
      <c r="H91" s="393" t="s">
        <v>267</v>
      </c>
      <c r="I91" s="393"/>
      <c r="J91" s="393"/>
      <c r="K91" s="393"/>
      <c r="L91" s="393"/>
      <c r="N91" s="40"/>
      <c r="O91" s="40"/>
    </row>
    <row r="92" spans="14:15" ht="19.5" customHeight="1">
      <c r="N92" s="40"/>
      <c r="O92" s="40"/>
    </row>
    <row r="93" spans="14:15" ht="19.5" customHeight="1">
      <c r="N93" s="40"/>
      <c r="O93" s="40"/>
    </row>
    <row r="94" spans="2:15" ht="19.5" customHeight="1">
      <c r="B94" s="148"/>
      <c r="N94" s="40"/>
      <c r="O94" s="40"/>
    </row>
    <row r="95" spans="2:15" ht="19.5" customHeight="1">
      <c r="B95" s="148" t="s">
        <v>265</v>
      </c>
      <c r="N95" s="40"/>
      <c r="O95" s="40"/>
    </row>
    <row r="96" spans="2:15" ht="19.5" customHeight="1">
      <c r="B96" s="148" t="s">
        <v>443</v>
      </c>
      <c r="N96" s="40"/>
      <c r="O96" s="40"/>
    </row>
    <row r="97" spans="14:15" ht="19.5" customHeight="1">
      <c r="N97" s="40"/>
      <c r="O97" s="40"/>
    </row>
    <row r="98" spans="14:15" ht="19.5" customHeight="1">
      <c r="N98" s="40"/>
      <c r="O98" s="40"/>
    </row>
    <row r="99" spans="14:15" ht="19.5" customHeight="1">
      <c r="N99" s="40"/>
      <c r="O99" s="40"/>
    </row>
    <row r="100" spans="14:15" ht="19.5" customHeight="1">
      <c r="N100" s="40"/>
      <c r="O100" s="40"/>
    </row>
    <row r="101" spans="14:15" ht="19.5" customHeight="1">
      <c r="N101" s="40"/>
      <c r="O101" s="40"/>
    </row>
    <row r="102" spans="14:15" ht="19.5" customHeight="1">
      <c r="N102" s="40"/>
      <c r="O102" s="40"/>
    </row>
    <row r="103" spans="14:15" ht="19.5" customHeight="1">
      <c r="N103" s="40"/>
      <c r="O103" s="40"/>
    </row>
    <row r="104" spans="14:15" ht="19.5" customHeight="1">
      <c r="N104" s="40"/>
      <c r="O104" s="40"/>
    </row>
    <row r="105" spans="14:15" ht="19.5" customHeight="1">
      <c r="N105" s="40"/>
      <c r="O105" s="40"/>
    </row>
    <row r="106" spans="14:15" ht="19.5" customHeight="1">
      <c r="N106" s="40"/>
      <c r="O106" s="40"/>
    </row>
    <row r="107" spans="14:15" ht="19.5" customHeight="1">
      <c r="N107" s="40"/>
      <c r="O107" s="40"/>
    </row>
    <row r="108" spans="14:15" ht="19.5" customHeight="1">
      <c r="N108" s="40"/>
      <c r="O108" s="40"/>
    </row>
    <row r="109" spans="14:15" ht="19.5" customHeight="1">
      <c r="N109" s="40"/>
      <c r="O109" s="40"/>
    </row>
    <row r="110" spans="14:15" ht="19.5" customHeight="1">
      <c r="N110" s="40"/>
      <c r="O110" s="40"/>
    </row>
    <row r="111" spans="14:15" ht="19.5" customHeight="1">
      <c r="N111" s="40"/>
      <c r="O111" s="40"/>
    </row>
    <row r="112" spans="14:15" ht="19.5" customHeight="1">
      <c r="N112" s="40"/>
      <c r="O112" s="40"/>
    </row>
    <row r="113" spans="14:15" ht="19.5" customHeight="1">
      <c r="N113" s="40"/>
      <c r="O113" s="40"/>
    </row>
    <row r="114" spans="14:15" ht="19.5" customHeight="1">
      <c r="N114" s="40"/>
      <c r="O114" s="40"/>
    </row>
    <row r="115" spans="14:15" ht="19.5" customHeight="1">
      <c r="N115" s="40"/>
      <c r="O115" s="40"/>
    </row>
    <row r="116" spans="14:15" ht="19.5" customHeight="1">
      <c r="N116" s="40"/>
      <c r="O116" s="40"/>
    </row>
    <row r="117" spans="14:15" ht="19.5" customHeight="1">
      <c r="N117" s="40"/>
      <c r="O117" s="40"/>
    </row>
    <row r="118" spans="14:15" ht="19.5" customHeight="1">
      <c r="N118" s="40"/>
      <c r="O118" s="40"/>
    </row>
    <row r="119" spans="14:15" ht="19.5" customHeight="1">
      <c r="N119" s="40"/>
      <c r="O119" s="40"/>
    </row>
    <row r="120" spans="14:15" ht="19.5" customHeight="1">
      <c r="N120" s="40"/>
      <c r="O120" s="40"/>
    </row>
    <row r="121" spans="14:15" ht="19.5" customHeight="1">
      <c r="N121" s="40"/>
      <c r="O121" s="40"/>
    </row>
    <row r="122" spans="14:15" ht="19.5" customHeight="1">
      <c r="N122" s="40"/>
      <c r="O122" s="40"/>
    </row>
    <row r="123" spans="14:15" ht="19.5" customHeight="1">
      <c r="N123" s="40"/>
      <c r="O123" s="40"/>
    </row>
    <row r="124" spans="14:15" ht="19.5" customHeight="1">
      <c r="N124" s="40"/>
      <c r="O124" s="40"/>
    </row>
    <row r="125" spans="14:15" ht="19.5" customHeight="1">
      <c r="N125" s="40"/>
      <c r="O125" s="40"/>
    </row>
    <row r="126" spans="14:15" ht="19.5" customHeight="1">
      <c r="N126" s="40"/>
      <c r="O126" s="40"/>
    </row>
    <row r="127" spans="14:15" ht="19.5" customHeight="1">
      <c r="N127" s="40"/>
      <c r="O127" s="40"/>
    </row>
    <row r="128" spans="14:15" ht="19.5" customHeight="1">
      <c r="N128" s="40"/>
      <c r="O128" s="40"/>
    </row>
    <row r="129" spans="14:15" ht="19.5" customHeight="1">
      <c r="N129" s="40"/>
      <c r="O129" s="40"/>
    </row>
    <row r="130" spans="14:15" ht="19.5" customHeight="1">
      <c r="N130" s="40"/>
      <c r="O130" s="40"/>
    </row>
    <row r="131" spans="14:15" ht="19.5" customHeight="1">
      <c r="N131" s="40"/>
      <c r="O131" s="40"/>
    </row>
    <row r="132" spans="14:15" ht="19.5" customHeight="1">
      <c r="N132" s="40"/>
      <c r="O132" s="40"/>
    </row>
    <row r="133" spans="14:15" ht="19.5" customHeight="1">
      <c r="N133" s="40"/>
      <c r="O133" s="40"/>
    </row>
    <row r="134" spans="14:15" ht="19.5" customHeight="1">
      <c r="N134" s="40"/>
      <c r="O134" s="40"/>
    </row>
    <row r="135" spans="14:15" ht="19.5" customHeight="1">
      <c r="N135" s="40"/>
      <c r="O135" s="40"/>
    </row>
    <row r="136" spans="14:15" ht="19.5" customHeight="1">
      <c r="N136" s="40"/>
      <c r="O136" s="40"/>
    </row>
    <row r="137" spans="14:15" ht="19.5" customHeight="1">
      <c r="N137" s="40"/>
      <c r="O137" s="40"/>
    </row>
    <row r="138" spans="14:15" ht="19.5" customHeight="1">
      <c r="N138" s="40"/>
      <c r="O138" s="40"/>
    </row>
    <row r="139" spans="14:15" ht="19.5" customHeight="1">
      <c r="N139" s="40"/>
      <c r="O139" s="40"/>
    </row>
    <row r="140" spans="14:15" ht="19.5" customHeight="1">
      <c r="N140" s="40"/>
      <c r="O140" s="40"/>
    </row>
    <row r="141" spans="14:15" ht="19.5" customHeight="1">
      <c r="N141" s="40"/>
      <c r="O141" s="40"/>
    </row>
    <row r="142" spans="14:15" ht="19.5" customHeight="1">
      <c r="N142" s="40"/>
      <c r="O142" s="40"/>
    </row>
    <row r="143" spans="14:15" ht="19.5" customHeight="1">
      <c r="N143" s="40"/>
      <c r="O143" s="40"/>
    </row>
    <row r="144" spans="14:15" ht="19.5" customHeight="1">
      <c r="N144" s="40"/>
      <c r="O144" s="40"/>
    </row>
    <row r="145" spans="14:15" ht="19.5" customHeight="1">
      <c r="N145" s="40"/>
      <c r="O145" s="40"/>
    </row>
    <row r="146" spans="14:15" ht="19.5" customHeight="1">
      <c r="N146" s="40"/>
      <c r="O146" s="40"/>
    </row>
    <row r="147" spans="14:15" ht="19.5" customHeight="1">
      <c r="N147" s="40"/>
      <c r="O147" s="40"/>
    </row>
    <row r="148" spans="14:15" ht="19.5" customHeight="1">
      <c r="N148" s="40"/>
      <c r="O148" s="40"/>
    </row>
    <row r="149" spans="14:15" ht="19.5" customHeight="1">
      <c r="N149" s="40"/>
      <c r="O149" s="40"/>
    </row>
    <row r="150" spans="14:15" ht="19.5" customHeight="1">
      <c r="N150" s="40"/>
      <c r="O150" s="40"/>
    </row>
    <row r="151" spans="14:15" ht="19.5" customHeight="1">
      <c r="N151" s="40"/>
      <c r="O151" s="40"/>
    </row>
    <row r="152" spans="14:15" ht="19.5" customHeight="1">
      <c r="N152" s="40"/>
      <c r="O152" s="40"/>
    </row>
    <row r="153" spans="14:15" ht="19.5" customHeight="1">
      <c r="N153" s="40"/>
      <c r="O153" s="40"/>
    </row>
    <row r="154" spans="14:15" ht="19.5" customHeight="1">
      <c r="N154" s="40"/>
      <c r="O154" s="40"/>
    </row>
    <row r="155" spans="14:15" ht="19.5" customHeight="1">
      <c r="N155" s="40"/>
      <c r="O155" s="40"/>
    </row>
    <row r="156" spans="14:15" ht="19.5" customHeight="1">
      <c r="N156" s="40"/>
      <c r="O156" s="40"/>
    </row>
    <row r="157" spans="14:15" ht="19.5" customHeight="1">
      <c r="N157" s="40"/>
      <c r="O157" s="40"/>
    </row>
    <row r="158" spans="14:15" ht="19.5" customHeight="1">
      <c r="N158" s="40"/>
      <c r="O158" s="40"/>
    </row>
    <row r="159" spans="14:15" ht="19.5" customHeight="1">
      <c r="N159" s="40"/>
      <c r="O159" s="40"/>
    </row>
    <row r="160" spans="14:15" ht="19.5" customHeight="1">
      <c r="N160" s="40"/>
      <c r="O160" s="40"/>
    </row>
    <row r="161" spans="14:15" ht="19.5" customHeight="1">
      <c r="N161" s="40"/>
      <c r="O161" s="40"/>
    </row>
    <row r="162" spans="14:15" ht="19.5" customHeight="1">
      <c r="N162" s="40"/>
      <c r="O162" s="40"/>
    </row>
    <row r="163" spans="14:15" ht="19.5" customHeight="1">
      <c r="N163" s="40"/>
      <c r="O163" s="40"/>
    </row>
    <row r="164" spans="14:15" ht="19.5" customHeight="1">
      <c r="N164" s="40"/>
      <c r="O164" s="40"/>
    </row>
    <row r="165" spans="14:15" ht="19.5" customHeight="1">
      <c r="N165" s="40"/>
      <c r="O165" s="40"/>
    </row>
    <row r="166" spans="14:15" ht="19.5" customHeight="1">
      <c r="N166" s="40"/>
      <c r="O166" s="40"/>
    </row>
    <row r="167" spans="14:15" ht="19.5" customHeight="1">
      <c r="N167" s="40"/>
      <c r="O167" s="40"/>
    </row>
    <row r="168" spans="14:15" ht="19.5" customHeight="1">
      <c r="N168" s="40"/>
      <c r="O168" s="40"/>
    </row>
    <row r="169" spans="14:15" ht="19.5" customHeight="1">
      <c r="N169" s="40"/>
      <c r="O169" s="40"/>
    </row>
    <row r="170" spans="14:15" ht="19.5" customHeight="1">
      <c r="N170" s="40"/>
      <c r="O170" s="40"/>
    </row>
    <row r="171" spans="14:15" ht="19.5" customHeight="1">
      <c r="N171" s="40"/>
      <c r="O171" s="40"/>
    </row>
    <row r="172" spans="14:15" ht="19.5" customHeight="1">
      <c r="N172" s="40"/>
      <c r="O172" s="40"/>
    </row>
    <row r="173" spans="14:15" ht="19.5" customHeight="1">
      <c r="N173" s="40"/>
      <c r="O173" s="40"/>
    </row>
    <row r="174" spans="14:15" ht="19.5" customHeight="1">
      <c r="N174" s="40"/>
      <c r="O174" s="40"/>
    </row>
    <row r="175" spans="14:15" ht="19.5" customHeight="1">
      <c r="N175" s="40"/>
      <c r="O175" s="40"/>
    </row>
    <row r="176" spans="14:15" ht="19.5" customHeight="1">
      <c r="N176" s="40"/>
      <c r="O176" s="40"/>
    </row>
    <row r="177" spans="14:15" ht="19.5" customHeight="1">
      <c r="N177" s="40"/>
      <c r="O177" s="40"/>
    </row>
    <row r="178" spans="14:15" ht="19.5" customHeight="1">
      <c r="N178" s="40"/>
      <c r="O178" s="40"/>
    </row>
    <row r="179" spans="14:15" ht="19.5" customHeight="1">
      <c r="N179" s="40"/>
      <c r="O179" s="40"/>
    </row>
    <row r="180" spans="14:15" ht="19.5" customHeight="1">
      <c r="N180" s="40"/>
      <c r="O180" s="40"/>
    </row>
    <row r="181" spans="14:15" ht="19.5" customHeight="1">
      <c r="N181" s="40"/>
      <c r="O181" s="40"/>
    </row>
    <row r="182" spans="14:15" ht="19.5" customHeight="1">
      <c r="N182" s="40"/>
      <c r="O182" s="40"/>
    </row>
    <row r="183" spans="14:15" ht="19.5" customHeight="1">
      <c r="N183" s="40"/>
      <c r="O183" s="40"/>
    </row>
    <row r="184" spans="14:15" ht="19.5" customHeight="1">
      <c r="N184" s="40"/>
      <c r="O184" s="40"/>
    </row>
    <row r="185" spans="14:15" ht="19.5" customHeight="1">
      <c r="N185" s="40"/>
      <c r="O185" s="40"/>
    </row>
    <row r="186" spans="14:15" ht="19.5" customHeight="1">
      <c r="N186" s="40"/>
      <c r="O186" s="40"/>
    </row>
    <row r="187" spans="14:15" ht="19.5" customHeight="1">
      <c r="N187" s="40"/>
      <c r="O187" s="40"/>
    </row>
    <row r="188" spans="14:15" ht="19.5" customHeight="1">
      <c r="N188" s="40"/>
      <c r="O188" s="40"/>
    </row>
    <row r="189" spans="14:15" ht="19.5" customHeight="1">
      <c r="N189" s="40"/>
      <c r="O189" s="40"/>
    </row>
    <row r="190" spans="14:15" ht="19.5" customHeight="1">
      <c r="N190" s="40"/>
      <c r="O190" s="40"/>
    </row>
    <row r="191" spans="14:15" ht="19.5" customHeight="1">
      <c r="N191" s="40"/>
      <c r="O191" s="40"/>
    </row>
    <row r="192" spans="14:15" ht="19.5" customHeight="1">
      <c r="N192" s="40"/>
      <c r="O192" s="40"/>
    </row>
    <row r="193" spans="14:15" ht="19.5" customHeight="1">
      <c r="N193" s="40"/>
      <c r="O193" s="40"/>
    </row>
    <row r="194" spans="14:15" ht="19.5" customHeight="1">
      <c r="N194" s="40"/>
      <c r="O194" s="40"/>
    </row>
    <row r="195" spans="14:15" ht="19.5" customHeight="1">
      <c r="N195" s="40"/>
      <c r="O195" s="40"/>
    </row>
    <row r="196" spans="14:15" ht="19.5" customHeight="1">
      <c r="N196" s="40"/>
      <c r="O196" s="40"/>
    </row>
    <row r="197" spans="14:15" ht="19.5" customHeight="1">
      <c r="N197" s="40"/>
      <c r="O197" s="40"/>
    </row>
    <row r="198" spans="14:15" ht="19.5" customHeight="1">
      <c r="N198" s="40"/>
      <c r="O198" s="40"/>
    </row>
    <row r="199" spans="14:15" ht="19.5" customHeight="1">
      <c r="N199" s="40"/>
      <c r="O199" s="40"/>
    </row>
    <row r="200" spans="14:15" ht="19.5" customHeight="1">
      <c r="N200" s="40"/>
      <c r="O200" s="40"/>
    </row>
    <row r="201" spans="14:15" ht="19.5" customHeight="1">
      <c r="N201" s="40"/>
      <c r="O201" s="40"/>
    </row>
    <row r="202" spans="14:15" ht="19.5" customHeight="1">
      <c r="N202" s="40"/>
      <c r="O202" s="40"/>
    </row>
    <row r="203" spans="14:15" ht="19.5" customHeight="1">
      <c r="N203" s="40"/>
      <c r="O203" s="40"/>
    </row>
    <row r="204" spans="14:15" ht="19.5" customHeight="1">
      <c r="N204" s="40"/>
      <c r="O204" s="40"/>
    </row>
    <row r="205" spans="14:15" ht="19.5" customHeight="1">
      <c r="N205" s="40"/>
      <c r="O205" s="40"/>
    </row>
    <row r="206" spans="14:15" ht="19.5" customHeight="1">
      <c r="N206" s="40"/>
      <c r="O206" s="40"/>
    </row>
    <row r="207" spans="14:15" ht="19.5" customHeight="1">
      <c r="N207" s="40"/>
      <c r="O207" s="40"/>
    </row>
    <row r="208" spans="14:15" ht="19.5" customHeight="1">
      <c r="N208" s="40"/>
      <c r="O208" s="40"/>
    </row>
    <row r="209" spans="14:15" ht="19.5" customHeight="1">
      <c r="N209" s="40"/>
      <c r="O209" s="40"/>
    </row>
    <row r="210" spans="14:15" ht="19.5" customHeight="1">
      <c r="N210" s="40"/>
      <c r="O210" s="40"/>
    </row>
    <row r="211" spans="14:15" ht="19.5" customHeight="1">
      <c r="N211" s="40"/>
      <c r="O211" s="40"/>
    </row>
    <row r="212" spans="14:15" ht="19.5" customHeight="1">
      <c r="N212" s="40"/>
      <c r="O212" s="40"/>
    </row>
    <row r="213" spans="14:15" ht="19.5" customHeight="1">
      <c r="N213" s="40"/>
      <c r="O213" s="40"/>
    </row>
    <row r="214" spans="14:15" ht="19.5" customHeight="1">
      <c r="N214" s="40"/>
      <c r="O214" s="40"/>
    </row>
    <row r="215" spans="14:15" ht="19.5" customHeight="1">
      <c r="N215" s="40"/>
      <c r="O215" s="40"/>
    </row>
    <row r="216" spans="14:15" ht="19.5" customHeight="1">
      <c r="N216" s="40"/>
      <c r="O216" s="40"/>
    </row>
    <row r="217" spans="14:15" ht="19.5" customHeight="1">
      <c r="N217" s="40"/>
      <c r="O217" s="40"/>
    </row>
    <row r="218" spans="14:15" ht="19.5" customHeight="1">
      <c r="N218" s="40"/>
      <c r="O218" s="40"/>
    </row>
    <row r="219" spans="14:15" ht="19.5" customHeight="1">
      <c r="N219" s="40"/>
      <c r="O219" s="40"/>
    </row>
    <row r="220" spans="14:15" ht="19.5" customHeight="1">
      <c r="N220" s="40"/>
      <c r="O220" s="40"/>
    </row>
    <row r="221" spans="14:15" ht="19.5" customHeight="1">
      <c r="N221" s="40"/>
      <c r="O221" s="40"/>
    </row>
    <row r="222" spans="14:15" ht="19.5" customHeight="1">
      <c r="N222" s="40"/>
      <c r="O222" s="40"/>
    </row>
    <row r="223" spans="14:15" ht="19.5" customHeight="1">
      <c r="N223" s="40"/>
      <c r="O223" s="40"/>
    </row>
    <row r="224" spans="14:15" ht="19.5" customHeight="1">
      <c r="N224" s="40"/>
      <c r="O224" s="40"/>
    </row>
    <row r="225" spans="14:15" ht="19.5" customHeight="1">
      <c r="N225" s="40"/>
      <c r="O225" s="40"/>
    </row>
    <row r="226" spans="14:15" ht="19.5" customHeight="1">
      <c r="N226" s="40"/>
      <c r="O226" s="40"/>
    </row>
    <row r="227" spans="14:15" ht="19.5" customHeight="1">
      <c r="N227" s="40"/>
      <c r="O227" s="40"/>
    </row>
    <row r="228" spans="14:15" ht="19.5" customHeight="1">
      <c r="N228" s="40"/>
      <c r="O228" s="40"/>
    </row>
    <row r="229" spans="14:15" ht="19.5" customHeight="1">
      <c r="N229" s="40"/>
      <c r="O229" s="40"/>
    </row>
    <row r="230" spans="14:15" ht="19.5" customHeight="1">
      <c r="N230" s="40"/>
      <c r="O230" s="40"/>
    </row>
    <row r="231" spans="14:15" ht="19.5" customHeight="1">
      <c r="N231" s="40"/>
      <c r="O231" s="40"/>
    </row>
    <row r="232" spans="14:15" ht="19.5" customHeight="1">
      <c r="N232" s="40"/>
      <c r="O232" s="40"/>
    </row>
    <row r="233" spans="14:15" ht="19.5" customHeight="1">
      <c r="N233" s="40"/>
      <c r="O233" s="40"/>
    </row>
    <row r="234" spans="14:15" ht="19.5" customHeight="1">
      <c r="N234" s="40"/>
      <c r="O234" s="40"/>
    </row>
    <row r="235" spans="14:15" ht="19.5" customHeight="1">
      <c r="N235" s="40"/>
      <c r="O235" s="40"/>
    </row>
    <row r="236" spans="14:15" ht="19.5" customHeight="1">
      <c r="N236" s="40"/>
      <c r="O236" s="40"/>
    </row>
    <row r="237" spans="14:15" ht="19.5" customHeight="1">
      <c r="N237" s="40"/>
      <c r="O237" s="40"/>
    </row>
    <row r="238" spans="14:15" ht="19.5" customHeight="1">
      <c r="N238" s="40"/>
      <c r="O238" s="40"/>
    </row>
    <row r="239" spans="14:15" ht="19.5" customHeight="1">
      <c r="N239" s="40"/>
      <c r="O239" s="40"/>
    </row>
    <row r="240" spans="14:15" ht="19.5" customHeight="1">
      <c r="N240" s="40"/>
      <c r="O240" s="40"/>
    </row>
    <row r="241" spans="14:15" ht="19.5" customHeight="1">
      <c r="N241" s="40"/>
      <c r="O241" s="40"/>
    </row>
    <row r="242" spans="14:15" ht="19.5" customHeight="1">
      <c r="N242" s="40"/>
      <c r="O242" s="40"/>
    </row>
    <row r="243" spans="14:15" ht="19.5" customHeight="1">
      <c r="N243" s="40"/>
      <c r="O243" s="40"/>
    </row>
    <row r="244" spans="14:15" ht="19.5" customHeight="1">
      <c r="N244" s="40"/>
      <c r="O244" s="40"/>
    </row>
    <row r="245" spans="14:15" ht="19.5" customHeight="1">
      <c r="N245" s="40"/>
      <c r="O245" s="40"/>
    </row>
    <row r="246" spans="14:15" ht="19.5" customHeight="1">
      <c r="N246" s="40"/>
      <c r="O246" s="40"/>
    </row>
    <row r="247" spans="14:15" ht="19.5" customHeight="1">
      <c r="N247" s="40"/>
      <c r="O247" s="40"/>
    </row>
    <row r="248" spans="14:15" ht="19.5" customHeight="1">
      <c r="N248" s="40"/>
      <c r="O248" s="40"/>
    </row>
    <row r="249" spans="14:15" ht="19.5" customHeight="1">
      <c r="N249" s="40"/>
      <c r="O249" s="40"/>
    </row>
    <row r="250" spans="14:15" ht="19.5" customHeight="1">
      <c r="N250" s="40"/>
      <c r="O250" s="40"/>
    </row>
    <row r="251" spans="14:15" ht="19.5" customHeight="1">
      <c r="N251" s="40"/>
      <c r="O251" s="40"/>
    </row>
    <row r="252" spans="14:15" ht="19.5" customHeight="1">
      <c r="N252" s="40"/>
      <c r="O252" s="40"/>
    </row>
    <row r="253" spans="14:15" ht="19.5" customHeight="1">
      <c r="N253" s="40"/>
      <c r="O253" s="40"/>
    </row>
    <row r="254" spans="14:15" ht="19.5" customHeight="1">
      <c r="N254" s="40"/>
      <c r="O254" s="40"/>
    </row>
    <row r="255" spans="14:15" ht="19.5" customHeight="1">
      <c r="N255" s="40"/>
      <c r="O255" s="40"/>
    </row>
    <row r="256" spans="14:15" ht="19.5" customHeight="1">
      <c r="N256" s="40"/>
      <c r="O256" s="40"/>
    </row>
    <row r="257" spans="14:15" ht="19.5" customHeight="1">
      <c r="N257" s="40"/>
      <c r="O257" s="40"/>
    </row>
    <row r="258" spans="14:15" ht="19.5" customHeight="1">
      <c r="N258" s="40"/>
      <c r="O258" s="40"/>
    </row>
    <row r="259" spans="14:15" ht="19.5" customHeight="1">
      <c r="N259" s="40"/>
      <c r="O259" s="40"/>
    </row>
    <row r="260" spans="14:15" ht="19.5" customHeight="1">
      <c r="N260" s="40"/>
      <c r="O260" s="40"/>
    </row>
    <row r="261" spans="14:15" ht="19.5" customHeight="1">
      <c r="N261" s="40"/>
      <c r="O261" s="40"/>
    </row>
    <row r="262" spans="14:15" ht="19.5" customHeight="1">
      <c r="N262" s="40"/>
      <c r="O262" s="40"/>
    </row>
    <row r="263" spans="14:15" ht="19.5" customHeight="1">
      <c r="N263" s="40"/>
      <c r="O263" s="40"/>
    </row>
    <row r="264" spans="14:15" ht="19.5" customHeight="1">
      <c r="N264" s="40"/>
      <c r="O264" s="40"/>
    </row>
    <row r="265" spans="14:15" ht="19.5" customHeight="1">
      <c r="N265" s="40"/>
      <c r="O265" s="40"/>
    </row>
    <row r="266" spans="14:15" ht="19.5" customHeight="1">
      <c r="N266" s="40"/>
      <c r="O266" s="40"/>
    </row>
    <row r="267" spans="14:15" ht="19.5" customHeight="1">
      <c r="N267" s="40"/>
      <c r="O267" s="40"/>
    </row>
    <row r="268" spans="14:15" ht="19.5" customHeight="1">
      <c r="N268" s="40"/>
      <c r="O268" s="40"/>
    </row>
    <row r="269" spans="14:15" ht="19.5" customHeight="1">
      <c r="N269" s="40"/>
      <c r="O269" s="40"/>
    </row>
    <row r="270" spans="14:15" ht="19.5" customHeight="1">
      <c r="N270" s="40"/>
      <c r="O270" s="40"/>
    </row>
    <row r="271" spans="14:15" ht="19.5" customHeight="1">
      <c r="N271" s="40"/>
      <c r="O271" s="40"/>
    </row>
    <row r="272" spans="14:15" ht="19.5" customHeight="1">
      <c r="N272" s="40"/>
      <c r="O272" s="40"/>
    </row>
    <row r="273" spans="14:15" ht="19.5" customHeight="1">
      <c r="N273" s="40"/>
      <c r="O273" s="40"/>
    </row>
    <row r="274" spans="14:15" ht="19.5" customHeight="1">
      <c r="N274" s="40"/>
      <c r="O274" s="40"/>
    </row>
    <row r="275" spans="14:15" ht="19.5" customHeight="1">
      <c r="N275" s="40"/>
      <c r="O275" s="40"/>
    </row>
    <row r="276" spans="14:15" ht="19.5" customHeight="1">
      <c r="N276" s="40"/>
      <c r="O276" s="40"/>
    </row>
    <row r="277" spans="14:15" ht="19.5" customHeight="1">
      <c r="N277" s="40"/>
      <c r="O277" s="40"/>
    </row>
    <row r="278" spans="14:15" ht="19.5" customHeight="1">
      <c r="N278" s="40"/>
      <c r="O278" s="40"/>
    </row>
    <row r="279" spans="14:15" ht="19.5" customHeight="1">
      <c r="N279" s="40"/>
      <c r="O279" s="40"/>
    </row>
    <row r="280" spans="14:15" ht="19.5" customHeight="1">
      <c r="N280" s="40"/>
      <c r="O280" s="40"/>
    </row>
    <row r="281" spans="14:15" ht="19.5" customHeight="1">
      <c r="N281" s="40"/>
      <c r="O281" s="40"/>
    </row>
    <row r="282" spans="14:15" ht="19.5" customHeight="1">
      <c r="N282" s="40"/>
      <c r="O282" s="40"/>
    </row>
    <row r="283" spans="14:15" ht="19.5" customHeight="1">
      <c r="N283" s="40"/>
      <c r="O283" s="40"/>
    </row>
    <row r="284" spans="14:15" ht="19.5" customHeight="1">
      <c r="N284" s="40"/>
      <c r="O284" s="40"/>
    </row>
    <row r="285" spans="14:15" ht="19.5" customHeight="1">
      <c r="N285" s="40"/>
      <c r="O285" s="40"/>
    </row>
    <row r="286" spans="14:15" ht="19.5" customHeight="1">
      <c r="N286" s="40"/>
      <c r="O286" s="40"/>
    </row>
    <row r="287" spans="14:15" ht="19.5" customHeight="1">
      <c r="N287" s="40"/>
      <c r="O287" s="40"/>
    </row>
    <row r="288" spans="14:15" ht="19.5" customHeight="1">
      <c r="N288" s="40"/>
      <c r="O288" s="40"/>
    </row>
    <row r="289" spans="14:15" ht="19.5" customHeight="1">
      <c r="N289" s="40"/>
      <c r="O289" s="40"/>
    </row>
    <row r="290" spans="14:15" ht="19.5" customHeight="1">
      <c r="N290" s="40"/>
      <c r="O290" s="40"/>
    </row>
    <row r="291" spans="14:15" ht="19.5" customHeight="1">
      <c r="N291" s="40"/>
      <c r="O291" s="40"/>
    </row>
    <row r="292" spans="14:15" ht="19.5" customHeight="1">
      <c r="N292" s="40"/>
      <c r="O292" s="40"/>
    </row>
    <row r="293" spans="14:15" ht="19.5" customHeight="1">
      <c r="N293" s="40"/>
      <c r="O293" s="40"/>
    </row>
    <row r="294" spans="14:15" ht="19.5" customHeight="1">
      <c r="N294" s="40"/>
      <c r="O294" s="40"/>
    </row>
    <row r="295" spans="14:15" ht="19.5" customHeight="1">
      <c r="N295" s="40"/>
      <c r="O295" s="40"/>
    </row>
    <row r="296" spans="14:15" ht="19.5" customHeight="1">
      <c r="N296" s="40"/>
      <c r="O296" s="40"/>
    </row>
    <row r="297" spans="14:15" ht="19.5" customHeight="1">
      <c r="N297" s="40"/>
      <c r="O297" s="40"/>
    </row>
    <row r="298" spans="14:15" ht="19.5" customHeight="1">
      <c r="N298" s="40"/>
      <c r="O298" s="40"/>
    </row>
    <row r="299" spans="14:15" ht="19.5" customHeight="1">
      <c r="N299" s="40"/>
      <c r="O299" s="40"/>
    </row>
    <row r="300" spans="14:15" ht="19.5" customHeight="1">
      <c r="N300" s="40"/>
      <c r="O300" s="40"/>
    </row>
    <row r="301" spans="14:15" ht="19.5" customHeight="1">
      <c r="N301" s="40"/>
      <c r="O301" s="40"/>
    </row>
    <row r="302" spans="14:15" ht="19.5" customHeight="1">
      <c r="N302" s="40"/>
      <c r="O302" s="40"/>
    </row>
    <row r="303" spans="14:15" ht="19.5" customHeight="1">
      <c r="N303" s="40"/>
      <c r="O303" s="40"/>
    </row>
    <row r="304" spans="14:15" ht="19.5" customHeight="1">
      <c r="N304" s="40"/>
      <c r="O304" s="40"/>
    </row>
    <row r="305" spans="14:15" ht="19.5" customHeight="1">
      <c r="N305" s="40"/>
      <c r="O305" s="40"/>
    </row>
    <row r="306" spans="14:15" ht="19.5" customHeight="1">
      <c r="N306" s="40"/>
      <c r="O306" s="40"/>
    </row>
    <row r="307" spans="14:15" ht="19.5" customHeight="1">
      <c r="N307" s="40"/>
      <c r="O307" s="40"/>
    </row>
    <row r="308" spans="14:15" ht="19.5" customHeight="1">
      <c r="N308" s="40"/>
      <c r="O308" s="40"/>
    </row>
    <row r="309" spans="14:15" ht="19.5" customHeight="1">
      <c r="N309" s="40"/>
      <c r="O309" s="40"/>
    </row>
    <row r="310" spans="14:15" ht="19.5" customHeight="1">
      <c r="N310" s="40"/>
      <c r="O310" s="40"/>
    </row>
    <row r="311" spans="14:15" ht="19.5" customHeight="1">
      <c r="N311" s="40"/>
      <c r="O311" s="40"/>
    </row>
    <row r="312" spans="14:15" ht="19.5" customHeight="1">
      <c r="N312" s="40"/>
      <c r="O312" s="40"/>
    </row>
    <row r="313" spans="14:15" ht="19.5" customHeight="1">
      <c r="N313" s="40"/>
      <c r="O313" s="40"/>
    </row>
    <row r="314" spans="14:15" ht="19.5" customHeight="1">
      <c r="N314" s="40"/>
      <c r="O314" s="40"/>
    </row>
    <row r="315" spans="14:15" ht="19.5" customHeight="1">
      <c r="N315" s="40"/>
      <c r="O315" s="40"/>
    </row>
    <row r="316" spans="14:15" ht="19.5" customHeight="1">
      <c r="N316" s="40"/>
      <c r="O316" s="40"/>
    </row>
    <row r="317" spans="14:15" ht="19.5" customHeight="1">
      <c r="N317" s="40"/>
      <c r="O317" s="40"/>
    </row>
    <row r="318" spans="14:15" ht="19.5" customHeight="1">
      <c r="N318" s="40"/>
      <c r="O318" s="40"/>
    </row>
    <row r="319" spans="14:15" ht="19.5" customHeight="1">
      <c r="N319" s="40"/>
      <c r="O319" s="40"/>
    </row>
    <row r="320" spans="14:15" ht="19.5" customHeight="1">
      <c r="N320" s="40"/>
      <c r="O320" s="40"/>
    </row>
    <row r="321" spans="14:15" ht="19.5" customHeight="1">
      <c r="N321" s="40"/>
      <c r="O321" s="40"/>
    </row>
    <row r="322" spans="14:15" ht="19.5" customHeight="1">
      <c r="N322" s="40"/>
      <c r="O322" s="40"/>
    </row>
    <row r="323" spans="14:15" ht="19.5" customHeight="1">
      <c r="N323" s="40"/>
      <c r="O323" s="40"/>
    </row>
    <row r="324" spans="14:15" ht="19.5" customHeight="1">
      <c r="N324" s="40"/>
      <c r="O324" s="40"/>
    </row>
    <row r="325" spans="14:15" ht="19.5" customHeight="1">
      <c r="N325" s="40"/>
      <c r="O325" s="40"/>
    </row>
    <row r="326" spans="14:15" ht="19.5" customHeight="1">
      <c r="N326" s="40"/>
      <c r="O326" s="40"/>
    </row>
    <row r="327" spans="14:15" ht="19.5" customHeight="1">
      <c r="N327" s="40"/>
      <c r="O327" s="40"/>
    </row>
    <row r="328" spans="14:15" ht="19.5" customHeight="1">
      <c r="N328" s="40"/>
      <c r="O328" s="40"/>
    </row>
    <row r="329" spans="14:15" ht="19.5" customHeight="1">
      <c r="N329" s="40"/>
      <c r="O329" s="40"/>
    </row>
    <row r="330" spans="14:15" ht="19.5" customHeight="1">
      <c r="N330" s="40"/>
      <c r="O330" s="40"/>
    </row>
    <row r="331" spans="14:15" ht="19.5" customHeight="1">
      <c r="N331" s="40"/>
      <c r="O331" s="40"/>
    </row>
    <row r="332" spans="14:15" ht="19.5" customHeight="1">
      <c r="N332" s="40"/>
      <c r="O332" s="40"/>
    </row>
    <row r="333" spans="14:15" ht="19.5" customHeight="1">
      <c r="N333" s="40"/>
      <c r="O333" s="40"/>
    </row>
    <row r="334" spans="14:15" ht="19.5" customHeight="1">
      <c r="N334" s="40"/>
      <c r="O334" s="40"/>
    </row>
    <row r="335" spans="14:15" ht="19.5" customHeight="1">
      <c r="N335" s="40"/>
      <c r="O335" s="40"/>
    </row>
    <row r="336" spans="14:15" ht="19.5" customHeight="1">
      <c r="N336" s="40"/>
      <c r="O336" s="40"/>
    </row>
    <row r="337" spans="14:15" ht="19.5" customHeight="1">
      <c r="N337" s="40"/>
      <c r="O337" s="40"/>
    </row>
    <row r="338" spans="14:15" ht="19.5" customHeight="1">
      <c r="N338" s="40"/>
      <c r="O338" s="40"/>
    </row>
    <row r="339" spans="14:15" ht="19.5" customHeight="1">
      <c r="N339" s="40"/>
      <c r="O339" s="40"/>
    </row>
    <row r="340" spans="14:15" ht="19.5" customHeight="1">
      <c r="N340" s="40"/>
      <c r="O340" s="40"/>
    </row>
    <row r="341" spans="14:15" ht="19.5" customHeight="1">
      <c r="N341" s="40"/>
      <c r="O341" s="40"/>
    </row>
    <row r="342" spans="14:15" ht="19.5" customHeight="1">
      <c r="N342" s="40"/>
      <c r="O342" s="40"/>
    </row>
    <row r="343" spans="14:15" ht="19.5" customHeight="1">
      <c r="N343" s="40"/>
      <c r="O343" s="40"/>
    </row>
    <row r="344" spans="14:15" ht="19.5" customHeight="1">
      <c r="N344" s="40"/>
      <c r="O344" s="40"/>
    </row>
    <row r="345" spans="14:15" ht="19.5" customHeight="1">
      <c r="N345" s="40"/>
      <c r="O345" s="40"/>
    </row>
    <row r="346" spans="14:15" ht="19.5" customHeight="1">
      <c r="N346" s="40"/>
      <c r="O346" s="40"/>
    </row>
    <row r="347" spans="14:15" ht="19.5" customHeight="1">
      <c r="N347" s="40"/>
      <c r="O347" s="40"/>
    </row>
    <row r="348" spans="14:15" ht="19.5" customHeight="1">
      <c r="N348" s="40"/>
      <c r="O348" s="40"/>
    </row>
    <row r="349" spans="14:15" ht="19.5" customHeight="1">
      <c r="N349" s="40"/>
      <c r="O349" s="40"/>
    </row>
    <row r="350" spans="14:15" ht="19.5" customHeight="1">
      <c r="N350" s="40"/>
      <c r="O350" s="40"/>
    </row>
    <row r="351" spans="14:15" ht="19.5" customHeight="1">
      <c r="N351" s="40"/>
      <c r="O351" s="40"/>
    </row>
    <row r="352" spans="14:15" ht="19.5" customHeight="1">
      <c r="N352" s="40"/>
      <c r="O352" s="40"/>
    </row>
    <row r="353" spans="14:15" ht="19.5" customHeight="1">
      <c r="N353" s="40"/>
      <c r="O353" s="40"/>
    </row>
    <row r="354" spans="14:15" ht="19.5" customHeight="1">
      <c r="N354" s="40"/>
      <c r="O354" s="40"/>
    </row>
    <row r="355" spans="14:15" ht="19.5" customHeight="1">
      <c r="N355" s="40"/>
      <c r="O355" s="40"/>
    </row>
    <row r="356" spans="14:15" ht="19.5" customHeight="1">
      <c r="N356" s="40"/>
      <c r="O356" s="40"/>
    </row>
    <row r="357" spans="14:15" ht="19.5" customHeight="1">
      <c r="N357" s="40"/>
      <c r="O357" s="40"/>
    </row>
    <row r="358" spans="14:15" ht="19.5" customHeight="1">
      <c r="N358" s="40"/>
      <c r="O358" s="40"/>
    </row>
    <row r="359" spans="14:15" ht="19.5" customHeight="1">
      <c r="N359" s="40"/>
      <c r="O359" s="40"/>
    </row>
    <row r="360" spans="14:15" ht="19.5" customHeight="1">
      <c r="N360" s="40"/>
      <c r="O360" s="40"/>
    </row>
    <row r="361" spans="14:15" ht="19.5" customHeight="1">
      <c r="N361" s="40"/>
      <c r="O361" s="40"/>
    </row>
    <row r="362" spans="14:15" ht="19.5" customHeight="1">
      <c r="N362" s="40"/>
      <c r="O362" s="40"/>
    </row>
    <row r="363" spans="14:15" ht="19.5" customHeight="1">
      <c r="N363" s="40"/>
      <c r="O363" s="40"/>
    </row>
    <row r="364" spans="14:15" ht="19.5" customHeight="1">
      <c r="N364" s="40"/>
      <c r="O364" s="40"/>
    </row>
    <row r="365" spans="14:15" ht="19.5" customHeight="1">
      <c r="N365" s="40"/>
      <c r="O365" s="40"/>
    </row>
    <row r="366" spans="14:15" ht="19.5" customHeight="1">
      <c r="N366" s="40"/>
      <c r="O366" s="40"/>
    </row>
    <row r="367" spans="14:15" ht="19.5" customHeight="1">
      <c r="N367" s="40"/>
      <c r="O367" s="40"/>
    </row>
    <row r="368" spans="14:15" ht="19.5" customHeight="1">
      <c r="N368" s="40"/>
      <c r="O368" s="40"/>
    </row>
    <row r="369" spans="14:15" ht="19.5" customHeight="1">
      <c r="N369" s="40"/>
      <c r="O369" s="40"/>
    </row>
    <row r="370" spans="14:15" ht="19.5" customHeight="1">
      <c r="N370" s="40"/>
      <c r="O370" s="40"/>
    </row>
    <row r="371" spans="14:15" ht="19.5" customHeight="1">
      <c r="N371" s="40"/>
      <c r="O371" s="40"/>
    </row>
    <row r="372" spans="14:15" ht="19.5" customHeight="1">
      <c r="N372" s="40"/>
      <c r="O372" s="40"/>
    </row>
    <row r="373" spans="14:15" ht="19.5" customHeight="1">
      <c r="N373" s="40"/>
      <c r="O373" s="40"/>
    </row>
    <row r="374" spans="14:15" ht="19.5" customHeight="1">
      <c r="N374" s="40"/>
      <c r="O374" s="40"/>
    </row>
    <row r="375" spans="14:15" ht="19.5" customHeight="1">
      <c r="N375" s="40"/>
      <c r="O375" s="40"/>
    </row>
    <row r="376" spans="14:15" ht="19.5" customHeight="1">
      <c r="N376" s="40"/>
      <c r="O376" s="40"/>
    </row>
    <row r="377" spans="14:15" ht="19.5" customHeight="1">
      <c r="N377" s="40"/>
      <c r="O377" s="40"/>
    </row>
    <row r="378" spans="14:15" ht="19.5" customHeight="1">
      <c r="N378" s="40"/>
      <c r="O378" s="40"/>
    </row>
    <row r="379" spans="14:15" ht="19.5" customHeight="1">
      <c r="N379" s="40"/>
      <c r="O379" s="40"/>
    </row>
    <row r="380" spans="14:15" ht="19.5" customHeight="1">
      <c r="N380" s="40"/>
      <c r="O380" s="40"/>
    </row>
    <row r="381" spans="14:15" ht="19.5" customHeight="1">
      <c r="N381" s="40"/>
      <c r="O381" s="40"/>
    </row>
    <row r="382" spans="14:15" ht="19.5" customHeight="1">
      <c r="N382" s="40"/>
      <c r="O382" s="40"/>
    </row>
    <row r="383" spans="14:15" ht="19.5" customHeight="1">
      <c r="N383" s="40"/>
      <c r="O383" s="40"/>
    </row>
    <row r="384" spans="14:15" ht="19.5" customHeight="1">
      <c r="N384" s="40"/>
      <c r="O384" s="40"/>
    </row>
    <row r="385" spans="14:15" ht="19.5" customHeight="1">
      <c r="N385" s="40"/>
      <c r="O385" s="40"/>
    </row>
    <row r="386" spans="14:15" ht="19.5" customHeight="1">
      <c r="N386" s="40"/>
      <c r="O386" s="40"/>
    </row>
    <row r="387" spans="14:15" ht="19.5" customHeight="1">
      <c r="N387" s="40"/>
      <c r="O387" s="40"/>
    </row>
    <row r="388" spans="14:15" ht="19.5" customHeight="1">
      <c r="N388" s="40"/>
      <c r="O388" s="40"/>
    </row>
    <row r="389" spans="14:15" ht="19.5" customHeight="1">
      <c r="N389" s="40"/>
      <c r="O389" s="40"/>
    </row>
    <row r="390" spans="14:15" ht="19.5" customHeight="1">
      <c r="N390" s="40"/>
      <c r="O390" s="40"/>
    </row>
    <row r="391" spans="14:15" ht="19.5" customHeight="1">
      <c r="N391" s="40"/>
      <c r="O391" s="40"/>
    </row>
    <row r="392" spans="14:15" ht="19.5" customHeight="1">
      <c r="N392" s="40"/>
      <c r="O392" s="40"/>
    </row>
    <row r="393" spans="14:15" ht="19.5" customHeight="1">
      <c r="N393" s="40"/>
      <c r="O393" s="40"/>
    </row>
    <row r="394" spans="14:15" ht="19.5" customHeight="1">
      <c r="N394" s="40"/>
      <c r="O394" s="40"/>
    </row>
    <row r="395" spans="14:15" ht="19.5" customHeight="1">
      <c r="N395" s="40"/>
      <c r="O395" s="40"/>
    </row>
    <row r="396" spans="14:15" ht="19.5" customHeight="1">
      <c r="N396" s="40"/>
      <c r="O396" s="40"/>
    </row>
    <row r="397" spans="14:15" ht="19.5" customHeight="1">
      <c r="N397" s="40"/>
      <c r="O397" s="40"/>
    </row>
    <row r="398" spans="14:15" ht="19.5" customHeight="1">
      <c r="N398" s="40"/>
      <c r="O398" s="40"/>
    </row>
    <row r="399" spans="14:15" ht="19.5" customHeight="1">
      <c r="N399" s="40"/>
      <c r="O399" s="40"/>
    </row>
    <row r="400" spans="14:15" ht="19.5" customHeight="1">
      <c r="N400" s="40"/>
      <c r="O400" s="40"/>
    </row>
    <row r="401" spans="14:15" ht="19.5" customHeight="1">
      <c r="N401" s="40"/>
      <c r="O401" s="40"/>
    </row>
    <row r="402" spans="14:15" ht="19.5" customHeight="1">
      <c r="N402" s="40"/>
      <c r="O402" s="40"/>
    </row>
    <row r="403" spans="14:15" ht="19.5" customHeight="1">
      <c r="N403" s="40"/>
      <c r="O403" s="40"/>
    </row>
    <row r="404" spans="14:15" ht="19.5" customHeight="1">
      <c r="N404" s="40"/>
      <c r="O404" s="40"/>
    </row>
    <row r="405" spans="14:15" ht="19.5" customHeight="1">
      <c r="N405" s="40"/>
      <c r="O405" s="40"/>
    </row>
    <row r="406" spans="14:15" ht="19.5" customHeight="1">
      <c r="N406" s="40"/>
      <c r="O406" s="40"/>
    </row>
    <row r="407" spans="14:15" ht="19.5" customHeight="1">
      <c r="N407" s="40"/>
      <c r="O407" s="40"/>
    </row>
    <row r="408" spans="14:15" ht="19.5" customHeight="1">
      <c r="N408" s="40"/>
      <c r="O408" s="40"/>
    </row>
    <row r="409" spans="14:15" ht="19.5" customHeight="1">
      <c r="N409" s="40"/>
      <c r="O409" s="40"/>
    </row>
    <row r="410" spans="14:15" ht="19.5" customHeight="1">
      <c r="N410" s="40"/>
      <c r="O410" s="40"/>
    </row>
    <row r="411" spans="14:15" ht="19.5" customHeight="1">
      <c r="N411" s="40"/>
      <c r="O411" s="40"/>
    </row>
    <row r="412" spans="14:15" ht="19.5" customHeight="1">
      <c r="N412" s="40"/>
      <c r="O412" s="40"/>
    </row>
    <row r="413" spans="14:15" ht="19.5" customHeight="1">
      <c r="N413" s="40"/>
      <c r="O413" s="40"/>
    </row>
    <row r="414" spans="14:15" ht="19.5" customHeight="1">
      <c r="N414" s="40"/>
      <c r="O414" s="40"/>
    </row>
    <row r="415" spans="14:15" ht="19.5" customHeight="1">
      <c r="N415" s="40"/>
      <c r="O415" s="40"/>
    </row>
    <row r="416" spans="14:15" ht="19.5" customHeight="1">
      <c r="N416" s="40"/>
      <c r="O416" s="40"/>
    </row>
    <row r="417" spans="14:15" ht="19.5" customHeight="1">
      <c r="N417" s="40"/>
      <c r="O417" s="40"/>
    </row>
    <row r="418" spans="14:15" ht="19.5" customHeight="1">
      <c r="N418" s="40"/>
      <c r="O418" s="40"/>
    </row>
    <row r="419" spans="14:15" ht="19.5" customHeight="1">
      <c r="N419" s="40"/>
      <c r="O419" s="40"/>
    </row>
    <row r="420" spans="14:15" ht="19.5" customHeight="1">
      <c r="N420" s="40"/>
      <c r="O420" s="40"/>
    </row>
    <row r="421" spans="14:15" ht="19.5" customHeight="1">
      <c r="N421" s="40"/>
      <c r="O421" s="40"/>
    </row>
    <row r="422" spans="14:15" ht="19.5" customHeight="1">
      <c r="N422" s="40"/>
      <c r="O422" s="40"/>
    </row>
    <row r="423" spans="14:15" ht="19.5" customHeight="1">
      <c r="N423" s="40"/>
      <c r="O423" s="40"/>
    </row>
    <row r="424" spans="14:15" ht="19.5" customHeight="1">
      <c r="N424" s="40"/>
      <c r="O424" s="40"/>
    </row>
    <row r="425" spans="14:15" ht="19.5" customHeight="1">
      <c r="N425" s="40"/>
      <c r="O425" s="40"/>
    </row>
    <row r="426" spans="14:15" ht="19.5" customHeight="1">
      <c r="N426" s="40"/>
      <c r="O426" s="40"/>
    </row>
    <row r="427" spans="14:15" ht="19.5" customHeight="1">
      <c r="N427" s="40"/>
      <c r="O427" s="40"/>
    </row>
    <row r="428" spans="14:15" ht="19.5" customHeight="1">
      <c r="N428" s="40"/>
      <c r="O428" s="40"/>
    </row>
    <row r="429" spans="14:15" ht="19.5" customHeight="1">
      <c r="N429" s="40"/>
      <c r="O429" s="40"/>
    </row>
    <row r="430" spans="14:15" ht="19.5" customHeight="1">
      <c r="N430" s="40"/>
      <c r="O430" s="40"/>
    </row>
    <row r="431" spans="14:15" ht="19.5" customHeight="1">
      <c r="N431" s="40"/>
      <c r="O431" s="40"/>
    </row>
    <row r="432" spans="14:15" ht="19.5" customHeight="1">
      <c r="N432" s="40"/>
      <c r="O432" s="40"/>
    </row>
    <row r="433" spans="14:15" ht="19.5" customHeight="1">
      <c r="N433" s="40"/>
      <c r="O433" s="40"/>
    </row>
    <row r="434" spans="14:15" ht="19.5" customHeight="1">
      <c r="N434" s="40"/>
      <c r="O434" s="40"/>
    </row>
    <row r="435" spans="14:15" ht="19.5" customHeight="1">
      <c r="N435" s="40"/>
      <c r="O435" s="40"/>
    </row>
    <row r="436" spans="14:15" ht="19.5" customHeight="1">
      <c r="N436" s="40"/>
      <c r="O436" s="40"/>
    </row>
    <row r="437" spans="14:15" ht="19.5" customHeight="1">
      <c r="N437" s="40"/>
      <c r="O437" s="40"/>
    </row>
    <row r="438" spans="14:15" ht="19.5" customHeight="1">
      <c r="N438" s="40"/>
      <c r="O438" s="40"/>
    </row>
    <row r="439" spans="14:15" ht="19.5" customHeight="1">
      <c r="N439" s="40"/>
      <c r="O439" s="40"/>
    </row>
    <row r="440" spans="14:15" ht="19.5" customHeight="1">
      <c r="N440" s="40"/>
      <c r="O440" s="40"/>
    </row>
    <row r="441" spans="14:15" ht="19.5" customHeight="1">
      <c r="N441" s="40"/>
      <c r="O441" s="40"/>
    </row>
    <row r="442" spans="14:15" ht="19.5" customHeight="1">
      <c r="N442" s="40"/>
      <c r="O442" s="40"/>
    </row>
    <row r="443" spans="14:15" ht="19.5" customHeight="1">
      <c r="N443" s="40"/>
      <c r="O443" s="40"/>
    </row>
    <row r="444" spans="14:15" ht="19.5" customHeight="1">
      <c r="N444" s="40"/>
      <c r="O444" s="40"/>
    </row>
    <row r="445" spans="14:15" ht="19.5" customHeight="1">
      <c r="N445" s="40"/>
      <c r="O445" s="40"/>
    </row>
    <row r="446" spans="14:15" ht="19.5" customHeight="1">
      <c r="N446" s="40"/>
      <c r="O446" s="40"/>
    </row>
    <row r="447" spans="14:15" ht="19.5" customHeight="1">
      <c r="N447" s="40"/>
      <c r="O447" s="40"/>
    </row>
    <row r="448" spans="14:15" ht="19.5" customHeight="1">
      <c r="N448" s="40"/>
      <c r="O448" s="40"/>
    </row>
    <row r="449" spans="14:15" ht="19.5" customHeight="1">
      <c r="N449" s="40"/>
      <c r="O449" s="40"/>
    </row>
    <row r="450" spans="14:15" ht="19.5" customHeight="1">
      <c r="N450" s="40"/>
      <c r="O450" s="40"/>
    </row>
    <row r="451" spans="14:15" ht="19.5" customHeight="1">
      <c r="N451" s="40"/>
      <c r="O451" s="40"/>
    </row>
    <row r="452" spans="14:15" ht="19.5" customHeight="1">
      <c r="N452" s="40"/>
      <c r="O452" s="40"/>
    </row>
    <row r="453" spans="14:15" ht="19.5" customHeight="1">
      <c r="N453" s="40"/>
      <c r="O453" s="40"/>
    </row>
    <row r="454" spans="14:15" ht="19.5" customHeight="1">
      <c r="N454" s="40"/>
      <c r="O454" s="40"/>
    </row>
    <row r="455" spans="14:15" ht="19.5" customHeight="1">
      <c r="N455" s="40"/>
      <c r="O455" s="40"/>
    </row>
    <row r="456" spans="14:15" ht="19.5" customHeight="1">
      <c r="N456" s="40"/>
      <c r="O456" s="40"/>
    </row>
    <row r="457" spans="14:15" ht="19.5" customHeight="1">
      <c r="N457" s="40"/>
      <c r="O457" s="40"/>
    </row>
    <row r="458" spans="14:15" ht="19.5" customHeight="1">
      <c r="N458" s="40"/>
      <c r="O458" s="40"/>
    </row>
    <row r="459" spans="14:15" ht="19.5" customHeight="1">
      <c r="N459" s="40"/>
      <c r="O459" s="40"/>
    </row>
    <row r="460" spans="14:15" ht="19.5" customHeight="1">
      <c r="N460" s="40"/>
      <c r="O460" s="40"/>
    </row>
    <row r="461" spans="14:15" ht="19.5" customHeight="1">
      <c r="N461" s="40"/>
      <c r="O461" s="40"/>
    </row>
    <row r="462" spans="14:15" ht="19.5" customHeight="1">
      <c r="N462" s="40"/>
      <c r="O462" s="40"/>
    </row>
    <row r="463" spans="14:15" ht="19.5" customHeight="1">
      <c r="N463" s="40"/>
      <c r="O463" s="40"/>
    </row>
    <row r="464" spans="14:15" ht="19.5" customHeight="1">
      <c r="N464" s="40"/>
      <c r="O464" s="40"/>
    </row>
    <row r="465" spans="14:15" ht="19.5" customHeight="1">
      <c r="N465" s="40"/>
      <c r="O465" s="40"/>
    </row>
    <row r="466" spans="14:15" ht="19.5" customHeight="1">
      <c r="N466" s="40"/>
      <c r="O466" s="40"/>
    </row>
    <row r="467" spans="14:15" ht="19.5" customHeight="1">
      <c r="N467" s="40"/>
      <c r="O467" s="40"/>
    </row>
    <row r="468" spans="14:15" ht="19.5" customHeight="1">
      <c r="N468" s="40"/>
      <c r="O468" s="40"/>
    </row>
    <row r="469" spans="14:15" ht="19.5" customHeight="1">
      <c r="N469" s="40"/>
      <c r="O469" s="40"/>
    </row>
    <row r="470" spans="14:15" ht="19.5" customHeight="1">
      <c r="N470" s="40"/>
      <c r="O470" s="40"/>
    </row>
    <row r="471" spans="14:15" ht="19.5" customHeight="1">
      <c r="N471" s="40"/>
      <c r="O471" s="40"/>
    </row>
    <row r="472" spans="14:15" ht="19.5" customHeight="1">
      <c r="N472" s="40"/>
      <c r="O472" s="40"/>
    </row>
    <row r="473" spans="14:15" ht="19.5" customHeight="1">
      <c r="N473" s="40"/>
      <c r="O473" s="40"/>
    </row>
    <row r="474" spans="14:15" ht="19.5" customHeight="1">
      <c r="N474" s="40"/>
      <c r="O474" s="40"/>
    </row>
    <row r="475" spans="14:15" ht="19.5" customHeight="1">
      <c r="N475" s="40"/>
      <c r="O475" s="40"/>
    </row>
    <row r="476" spans="14:15" ht="19.5" customHeight="1">
      <c r="N476" s="40"/>
      <c r="O476" s="40"/>
    </row>
    <row r="477" spans="14:15" ht="19.5" customHeight="1">
      <c r="N477" s="40"/>
      <c r="O477" s="40"/>
    </row>
    <row r="478" spans="14:15" ht="19.5" customHeight="1">
      <c r="N478" s="40"/>
      <c r="O478" s="40"/>
    </row>
    <row r="479" spans="14:15" ht="19.5" customHeight="1">
      <c r="N479" s="40"/>
      <c r="O479" s="40"/>
    </row>
    <row r="480" spans="14:15" ht="19.5" customHeight="1">
      <c r="N480" s="40"/>
      <c r="O480" s="40"/>
    </row>
    <row r="481" spans="14:15" ht="19.5" customHeight="1">
      <c r="N481" s="40"/>
      <c r="O481" s="40"/>
    </row>
    <row r="482" spans="14:15" ht="19.5" customHeight="1">
      <c r="N482" s="40"/>
      <c r="O482" s="40"/>
    </row>
    <row r="483" spans="14:15" ht="19.5" customHeight="1">
      <c r="N483" s="40"/>
      <c r="O483" s="40"/>
    </row>
    <row r="484" spans="14:15" ht="19.5" customHeight="1">
      <c r="N484" s="40"/>
      <c r="O484" s="40"/>
    </row>
    <row r="485" spans="14:15" ht="19.5" customHeight="1">
      <c r="N485" s="40"/>
      <c r="O485" s="40"/>
    </row>
    <row r="486" spans="14:15" ht="19.5" customHeight="1">
      <c r="N486" s="40"/>
      <c r="O486" s="40"/>
    </row>
    <row r="487" spans="14:15" ht="19.5" customHeight="1">
      <c r="N487" s="40"/>
      <c r="O487" s="40"/>
    </row>
    <row r="488" spans="14:15" ht="19.5" customHeight="1">
      <c r="N488" s="40"/>
      <c r="O488" s="40"/>
    </row>
    <row r="489" spans="14:15" ht="19.5" customHeight="1">
      <c r="N489" s="40"/>
      <c r="O489" s="40"/>
    </row>
    <row r="490" spans="14:15" ht="19.5" customHeight="1">
      <c r="N490" s="40"/>
      <c r="O490" s="40"/>
    </row>
    <row r="491" spans="14:15" ht="19.5" customHeight="1">
      <c r="N491" s="40"/>
      <c r="O491" s="40"/>
    </row>
    <row r="492" spans="14:15" ht="19.5" customHeight="1">
      <c r="N492" s="40"/>
      <c r="O492" s="40"/>
    </row>
    <row r="493" spans="14:15" ht="19.5" customHeight="1">
      <c r="N493" s="40"/>
      <c r="O493" s="40"/>
    </row>
    <row r="494" spans="14:15" ht="19.5" customHeight="1">
      <c r="N494" s="40"/>
      <c r="O494" s="40"/>
    </row>
    <row r="495" spans="14:15" ht="19.5" customHeight="1">
      <c r="N495" s="40"/>
      <c r="O495" s="40"/>
    </row>
    <row r="496" spans="14:15" ht="19.5" customHeight="1">
      <c r="N496" s="40"/>
      <c r="O496" s="40"/>
    </row>
    <row r="497" spans="14:15" ht="19.5" customHeight="1">
      <c r="N497" s="40"/>
      <c r="O497" s="40"/>
    </row>
    <row r="498" spans="14:15" ht="19.5" customHeight="1">
      <c r="N498" s="40"/>
      <c r="O498" s="40"/>
    </row>
    <row r="499" spans="14:15" ht="19.5" customHeight="1">
      <c r="N499" s="40"/>
      <c r="O499" s="40"/>
    </row>
    <row r="500" spans="14:15" ht="19.5" customHeight="1">
      <c r="N500" s="40"/>
      <c r="O500" s="40"/>
    </row>
    <row r="501" spans="14:15" ht="19.5" customHeight="1">
      <c r="N501" s="40"/>
      <c r="O501" s="40"/>
    </row>
    <row r="502" spans="14:15" ht="19.5" customHeight="1">
      <c r="N502" s="40"/>
      <c r="O502" s="40"/>
    </row>
    <row r="503" spans="14:15" ht="19.5" customHeight="1">
      <c r="N503" s="40"/>
      <c r="O503" s="40"/>
    </row>
    <row r="504" spans="14:15" ht="19.5" customHeight="1">
      <c r="N504" s="40"/>
      <c r="O504" s="40"/>
    </row>
    <row r="505" spans="14:15" ht="19.5" customHeight="1">
      <c r="N505" s="40"/>
      <c r="O505" s="40"/>
    </row>
    <row r="506" spans="14:15" ht="19.5" customHeight="1">
      <c r="N506" s="40"/>
      <c r="O506" s="40"/>
    </row>
    <row r="507" spans="14:15" ht="19.5" customHeight="1">
      <c r="N507" s="40"/>
      <c r="O507" s="40"/>
    </row>
    <row r="508" spans="14:15" ht="19.5" customHeight="1">
      <c r="N508" s="40"/>
      <c r="O508" s="40"/>
    </row>
    <row r="509" spans="14:15" ht="19.5" customHeight="1">
      <c r="N509" s="40"/>
      <c r="O509" s="40"/>
    </row>
    <row r="510" spans="14:15" ht="19.5" customHeight="1">
      <c r="N510" s="40"/>
      <c r="O510" s="40"/>
    </row>
    <row r="511" spans="14:15" ht="19.5" customHeight="1">
      <c r="N511" s="40"/>
      <c r="O511" s="40"/>
    </row>
    <row r="512" spans="14:15" ht="19.5" customHeight="1">
      <c r="N512" s="40"/>
      <c r="O512" s="40"/>
    </row>
    <row r="513" spans="14:15" ht="19.5" customHeight="1">
      <c r="N513" s="40"/>
      <c r="O513" s="40"/>
    </row>
    <row r="514" spans="14:15" ht="19.5" customHeight="1">
      <c r="N514" s="40"/>
      <c r="O514" s="40"/>
    </row>
    <row r="515" spans="14:15" ht="19.5" customHeight="1">
      <c r="N515" s="40"/>
      <c r="O515" s="40"/>
    </row>
    <row r="516" spans="14:15" ht="19.5" customHeight="1">
      <c r="N516" s="40"/>
      <c r="O516" s="40"/>
    </row>
    <row r="517" spans="14:15" ht="19.5" customHeight="1">
      <c r="N517" s="40"/>
      <c r="O517" s="40"/>
    </row>
    <row r="518" spans="14:15" ht="19.5" customHeight="1">
      <c r="N518" s="40"/>
      <c r="O518" s="40"/>
    </row>
    <row r="519" spans="14:15" ht="19.5" customHeight="1">
      <c r="N519" s="40"/>
      <c r="O519" s="40"/>
    </row>
    <row r="520" spans="14:15" ht="19.5" customHeight="1">
      <c r="N520" s="40"/>
      <c r="O520" s="40"/>
    </row>
    <row r="521" spans="14:15" ht="19.5" customHeight="1">
      <c r="N521" s="40"/>
      <c r="O521" s="40"/>
    </row>
    <row r="522" spans="14:15" ht="19.5" customHeight="1">
      <c r="N522" s="40"/>
      <c r="O522" s="40"/>
    </row>
    <row r="523" spans="14:15" ht="19.5" customHeight="1">
      <c r="N523" s="40"/>
      <c r="O523" s="40"/>
    </row>
    <row r="524" spans="14:15" ht="19.5" customHeight="1">
      <c r="N524" s="40"/>
      <c r="O524" s="40"/>
    </row>
    <row r="525" spans="14:15" ht="19.5" customHeight="1">
      <c r="N525" s="40"/>
      <c r="O525" s="40"/>
    </row>
    <row r="526" spans="14:15" ht="19.5" customHeight="1">
      <c r="N526" s="40"/>
      <c r="O526" s="40"/>
    </row>
    <row r="527" spans="14:15" ht="19.5" customHeight="1">
      <c r="N527" s="40"/>
      <c r="O527" s="40"/>
    </row>
    <row r="528" spans="14:15" ht="19.5" customHeight="1">
      <c r="N528" s="40"/>
      <c r="O528" s="40"/>
    </row>
    <row r="529" spans="14:15" ht="19.5" customHeight="1">
      <c r="N529" s="40"/>
      <c r="O529" s="40"/>
    </row>
    <row r="530" spans="14:15" ht="19.5" customHeight="1">
      <c r="N530" s="40"/>
      <c r="O530" s="40"/>
    </row>
    <row r="531" spans="14:15" ht="19.5" customHeight="1">
      <c r="N531" s="40"/>
      <c r="O531" s="40"/>
    </row>
    <row r="532" spans="14:15" ht="19.5" customHeight="1">
      <c r="N532" s="40"/>
      <c r="O532" s="40"/>
    </row>
    <row r="533" spans="14:15" ht="19.5" customHeight="1">
      <c r="N533" s="40"/>
      <c r="O533" s="40"/>
    </row>
    <row r="534" spans="14:15" ht="19.5" customHeight="1">
      <c r="N534" s="40"/>
      <c r="O534" s="40"/>
    </row>
    <row r="535" spans="14:15" ht="19.5" customHeight="1">
      <c r="N535" s="40"/>
      <c r="O535" s="40"/>
    </row>
    <row r="536" spans="14:15" ht="19.5" customHeight="1">
      <c r="N536" s="40"/>
      <c r="O536" s="40"/>
    </row>
    <row r="537" spans="14:15" ht="19.5" customHeight="1">
      <c r="N537" s="40"/>
      <c r="O537" s="40"/>
    </row>
    <row r="538" spans="14:15" ht="19.5" customHeight="1">
      <c r="N538" s="40"/>
      <c r="O538" s="40"/>
    </row>
    <row r="539" spans="14:15" ht="19.5" customHeight="1">
      <c r="N539" s="40"/>
      <c r="O539" s="40"/>
    </row>
    <row r="540" spans="14:15" ht="19.5" customHeight="1">
      <c r="N540" s="40"/>
      <c r="O540" s="40"/>
    </row>
    <row r="541" spans="14:15" ht="19.5" customHeight="1">
      <c r="N541" s="40"/>
      <c r="O541" s="40"/>
    </row>
    <row r="542" spans="14:15" ht="19.5" customHeight="1">
      <c r="N542" s="40"/>
      <c r="O542" s="40"/>
    </row>
    <row r="543" spans="14:15" ht="19.5" customHeight="1">
      <c r="N543" s="40"/>
      <c r="O543" s="40"/>
    </row>
    <row r="544" spans="14:15" ht="19.5" customHeight="1">
      <c r="N544" s="40"/>
      <c r="O544" s="40"/>
    </row>
    <row r="545" spans="14:15" ht="19.5" customHeight="1">
      <c r="N545" s="40"/>
      <c r="O545" s="40"/>
    </row>
    <row r="546" spans="14:15" ht="19.5" customHeight="1">
      <c r="N546" s="40"/>
      <c r="O546" s="40"/>
    </row>
    <row r="547" spans="14:15" ht="19.5" customHeight="1">
      <c r="N547" s="40"/>
      <c r="O547" s="40"/>
    </row>
    <row r="548" spans="14:15" ht="19.5" customHeight="1">
      <c r="N548" s="40"/>
      <c r="O548" s="40"/>
    </row>
    <row r="549" spans="14:15" ht="19.5" customHeight="1">
      <c r="N549" s="40"/>
      <c r="O549" s="40"/>
    </row>
    <row r="550" spans="14:15" ht="19.5" customHeight="1">
      <c r="N550" s="40"/>
      <c r="O550" s="40"/>
    </row>
    <row r="551" spans="14:15" ht="19.5" customHeight="1">
      <c r="N551" s="40"/>
      <c r="O551" s="40"/>
    </row>
    <row r="552" spans="14:15" ht="19.5" customHeight="1">
      <c r="N552" s="40"/>
      <c r="O552" s="40"/>
    </row>
    <row r="553" spans="14:15" ht="19.5" customHeight="1">
      <c r="N553" s="40"/>
      <c r="O553" s="40"/>
    </row>
    <row r="554" spans="14:15" ht="19.5" customHeight="1">
      <c r="N554" s="40"/>
      <c r="O554" s="40"/>
    </row>
    <row r="555" spans="14:15" ht="19.5" customHeight="1">
      <c r="N555" s="40"/>
      <c r="O555" s="40"/>
    </row>
    <row r="556" spans="14:15" ht="19.5" customHeight="1">
      <c r="N556" s="40"/>
      <c r="O556" s="40"/>
    </row>
    <row r="557" spans="14:15" ht="19.5" customHeight="1">
      <c r="N557" s="40"/>
      <c r="O557" s="40"/>
    </row>
    <row r="558" spans="14:15" ht="19.5" customHeight="1">
      <c r="N558" s="40"/>
      <c r="O558" s="40"/>
    </row>
    <row r="559" spans="14:15" ht="19.5" customHeight="1">
      <c r="N559" s="40"/>
      <c r="O559" s="40"/>
    </row>
    <row r="560" spans="14:15" ht="19.5" customHeight="1">
      <c r="N560" s="40"/>
      <c r="O560" s="40"/>
    </row>
    <row r="561" spans="14:15" ht="19.5" customHeight="1">
      <c r="N561" s="40"/>
      <c r="O561" s="40"/>
    </row>
    <row r="562" spans="14:15" ht="19.5" customHeight="1">
      <c r="N562" s="40"/>
      <c r="O562" s="40"/>
    </row>
    <row r="563" spans="14:15" ht="19.5" customHeight="1">
      <c r="N563" s="40"/>
      <c r="O563" s="40"/>
    </row>
    <row r="564" spans="14:15" ht="19.5" customHeight="1">
      <c r="N564" s="40"/>
      <c r="O564" s="40"/>
    </row>
    <row r="565" spans="14:15" ht="19.5" customHeight="1">
      <c r="N565" s="40"/>
      <c r="O565" s="40"/>
    </row>
    <row r="566" spans="14:15" ht="19.5" customHeight="1">
      <c r="N566" s="40"/>
      <c r="O566" s="40"/>
    </row>
    <row r="567" spans="14:15" ht="19.5" customHeight="1">
      <c r="N567" s="40"/>
      <c r="O567" s="40"/>
    </row>
    <row r="568" spans="14:15" ht="19.5" customHeight="1">
      <c r="N568" s="40"/>
      <c r="O568" s="40"/>
    </row>
    <row r="569" spans="14:15" ht="19.5" customHeight="1">
      <c r="N569" s="40"/>
      <c r="O569" s="40"/>
    </row>
    <row r="570" spans="14:15" ht="19.5" customHeight="1">
      <c r="N570" s="40"/>
      <c r="O570" s="40"/>
    </row>
    <row r="571" spans="14:15" ht="19.5" customHeight="1">
      <c r="N571" s="40"/>
      <c r="O571" s="40"/>
    </row>
    <row r="572" spans="14:15" ht="19.5" customHeight="1">
      <c r="N572" s="40"/>
      <c r="O572" s="40"/>
    </row>
    <row r="573" spans="14:15" ht="19.5" customHeight="1">
      <c r="N573" s="40"/>
      <c r="O573" s="40"/>
    </row>
    <row r="574" spans="14:15" ht="19.5" customHeight="1">
      <c r="N574" s="40"/>
      <c r="O574" s="40"/>
    </row>
    <row r="575" spans="14:15" ht="19.5" customHeight="1">
      <c r="N575" s="40"/>
      <c r="O575" s="40"/>
    </row>
    <row r="576" spans="14:15" ht="19.5" customHeight="1">
      <c r="N576" s="40"/>
      <c r="O576" s="40"/>
    </row>
    <row r="577" spans="14:15" ht="19.5" customHeight="1">
      <c r="N577" s="40"/>
      <c r="O577" s="40"/>
    </row>
    <row r="578" spans="14:15" ht="19.5" customHeight="1">
      <c r="N578" s="40"/>
      <c r="O578" s="40"/>
    </row>
    <row r="579" spans="14:15" ht="19.5" customHeight="1">
      <c r="N579" s="40"/>
      <c r="O579" s="40"/>
    </row>
    <row r="580" spans="14:15" ht="19.5" customHeight="1">
      <c r="N580" s="40"/>
      <c r="O580" s="40"/>
    </row>
    <row r="581" spans="14:15" ht="19.5" customHeight="1">
      <c r="N581" s="40"/>
      <c r="O581" s="40"/>
    </row>
    <row r="582" spans="14:15" ht="19.5" customHeight="1">
      <c r="N582" s="40"/>
      <c r="O582" s="40"/>
    </row>
    <row r="583" spans="14:15" ht="19.5" customHeight="1">
      <c r="N583" s="40"/>
      <c r="O583" s="40"/>
    </row>
    <row r="584" spans="14:15" ht="19.5" customHeight="1">
      <c r="N584" s="40"/>
      <c r="O584" s="40"/>
    </row>
    <row r="585" spans="14:15" ht="19.5" customHeight="1">
      <c r="N585" s="40"/>
      <c r="O585" s="40"/>
    </row>
    <row r="586" spans="14:15" ht="19.5" customHeight="1">
      <c r="N586" s="40"/>
      <c r="O586" s="40"/>
    </row>
    <row r="587" spans="14:15" ht="19.5" customHeight="1">
      <c r="N587" s="40"/>
      <c r="O587" s="40"/>
    </row>
    <row r="588" spans="14:15" ht="19.5" customHeight="1">
      <c r="N588" s="40"/>
      <c r="O588" s="40"/>
    </row>
    <row r="589" spans="14:15" ht="19.5" customHeight="1">
      <c r="N589" s="40"/>
      <c r="O589" s="40"/>
    </row>
    <row r="590" spans="14:15" ht="19.5" customHeight="1">
      <c r="N590" s="40"/>
      <c r="O590" s="40"/>
    </row>
    <row r="591" spans="14:15" ht="19.5" customHeight="1">
      <c r="N591" s="40"/>
      <c r="O591" s="40"/>
    </row>
    <row r="592" spans="14:15" ht="19.5" customHeight="1">
      <c r="N592" s="40"/>
      <c r="O592" s="40"/>
    </row>
    <row r="593" spans="14:15" ht="19.5" customHeight="1">
      <c r="N593" s="40"/>
      <c r="O593" s="40"/>
    </row>
    <row r="594" spans="14:15" ht="19.5" customHeight="1">
      <c r="N594" s="40"/>
      <c r="O594" s="40"/>
    </row>
    <row r="595" spans="14:15" ht="19.5" customHeight="1">
      <c r="N595" s="40"/>
      <c r="O595" s="40"/>
    </row>
    <row r="596" spans="14:15" ht="19.5" customHeight="1">
      <c r="N596" s="40"/>
      <c r="O596" s="40"/>
    </row>
    <row r="597" spans="14:15" ht="19.5" customHeight="1">
      <c r="N597" s="40"/>
      <c r="O597" s="40"/>
    </row>
    <row r="598" spans="14:15" ht="19.5" customHeight="1">
      <c r="N598" s="40"/>
      <c r="O598" s="40"/>
    </row>
    <row r="599" spans="14:15" ht="19.5" customHeight="1">
      <c r="N599" s="40"/>
      <c r="O599" s="40"/>
    </row>
    <row r="600" spans="14:15" ht="19.5" customHeight="1">
      <c r="N600" s="40"/>
      <c r="O600" s="40"/>
    </row>
    <row r="601" spans="14:15" ht="19.5" customHeight="1">
      <c r="N601" s="40"/>
      <c r="O601" s="40"/>
    </row>
    <row r="602" spans="14:15" ht="19.5" customHeight="1">
      <c r="N602" s="40"/>
      <c r="O602" s="40"/>
    </row>
    <row r="603" spans="14:15" ht="19.5" customHeight="1">
      <c r="N603" s="40"/>
      <c r="O603" s="40"/>
    </row>
    <row r="604" spans="14:15" ht="19.5" customHeight="1">
      <c r="N604" s="40"/>
      <c r="O604" s="40"/>
    </row>
    <row r="605" spans="14:15" ht="19.5" customHeight="1">
      <c r="N605" s="40"/>
      <c r="O605" s="40"/>
    </row>
    <row r="606" spans="14:15" ht="19.5" customHeight="1">
      <c r="N606" s="40"/>
      <c r="O606" s="40"/>
    </row>
    <row r="607" spans="14:15" ht="19.5" customHeight="1">
      <c r="N607" s="40"/>
      <c r="O607" s="40"/>
    </row>
    <row r="608" spans="14:15" ht="19.5" customHeight="1">
      <c r="N608" s="40"/>
      <c r="O608" s="40"/>
    </row>
    <row r="609" spans="14:15" ht="19.5" customHeight="1">
      <c r="N609" s="40"/>
      <c r="O609" s="40"/>
    </row>
    <row r="610" spans="14:15" ht="19.5" customHeight="1">
      <c r="N610" s="40"/>
      <c r="O610" s="40"/>
    </row>
    <row r="611" spans="14:15" ht="19.5" customHeight="1">
      <c r="N611" s="40"/>
      <c r="O611" s="40"/>
    </row>
    <row r="612" spans="14:15" ht="19.5" customHeight="1">
      <c r="N612" s="40"/>
      <c r="O612" s="40"/>
    </row>
    <row r="613" spans="14:15" ht="19.5" customHeight="1">
      <c r="N613" s="40"/>
      <c r="O613" s="40"/>
    </row>
    <row r="614" spans="14:15" ht="19.5" customHeight="1">
      <c r="N614" s="40"/>
      <c r="O614" s="40"/>
    </row>
    <row r="615" spans="14:15" ht="19.5" customHeight="1">
      <c r="N615" s="40"/>
      <c r="O615" s="40"/>
    </row>
    <row r="616" spans="14:15" ht="19.5" customHeight="1">
      <c r="N616" s="40"/>
      <c r="O616" s="40"/>
    </row>
    <row r="617" spans="14:15" ht="19.5" customHeight="1">
      <c r="N617" s="40"/>
      <c r="O617" s="40"/>
    </row>
    <row r="618" spans="14:15" ht="19.5" customHeight="1">
      <c r="N618" s="40"/>
      <c r="O618" s="40"/>
    </row>
    <row r="619" spans="14:15" ht="19.5" customHeight="1">
      <c r="N619" s="40"/>
      <c r="O619" s="40"/>
    </row>
    <row r="620" spans="14:15" ht="19.5" customHeight="1">
      <c r="N620" s="40"/>
      <c r="O620" s="40"/>
    </row>
    <row r="621" spans="14:15" ht="19.5" customHeight="1">
      <c r="N621" s="40"/>
      <c r="O621" s="40"/>
    </row>
    <row r="622" spans="14:15" ht="19.5" customHeight="1">
      <c r="N622" s="40"/>
      <c r="O622" s="40"/>
    </row>
    <row r="623" spans="14:15" ht="19.5" customHeight="1">
      <c r="N623" s="40"/>
      <c r="O623" s="40"/>
    </row>
    <row r="624" spans="14:15" ht="19.5" customHeight="1">
      <c r="N624" s="40"/>
      <c r="O624" s="40"/>
    </row>
    <row r="625" spans="14:15" ht="19.5" customHeight="1">
      <c r="N625" s="40"/>
      <c r="O625" s="40"/>
    </row>
    <row r="626" spans="14:15" ht="19.5" customHeight="1">
      <c r="N626" s="40"/>
      <c r="O626" s="40"/>
    </row>
    <row r="627" spans="14:15" ht="19.5" customHeight="1">
      <c r="N627" s="40"/>
      <c r="O627" s="40"/>
    </row>
    <row r="628" spans="14:15" ht="19.5" customHeight="1">
      <c r="N628" s="40"/>
      <c r="O628" s="40"/>
    </row>
    <row r="629" spans="14:15" ht="19.5" customHeight="1">
      <c r="N629" s="40"/>
      <c r="O629" s="40"/>
    </row>
    <row r="630" spans="14:15" ht="19.5" customHeight="1">
      <c r="N630" s="40"/>
      <c r="O630" s="40"/>
    </row>
    <row r="631" spans="14:15" ht="19.5" customHeight="1">
      <c r="N631" s="40"/>
      <c r="O631" s="40"/>
    </row>
    <row r="632" spans="14:15" ht="19.5" customHeight="1">
      <c r="N632" s="40"/>
      <c r="O632" s="40"/>
    </row>
    <row r="633" spans="14:15" ht="19.5" customHeight="1">
      <c r="N633" s="40"/>
      <c r="O633" s="40"/>
    </row>
    <row r="634" spans="14:15" ht="19.5" customHeight="1">
      <c r="N634" s="40"/>
      <c r="O634" s="40"/>
    </row>
    <row r="635" spans="14:15" ht="19.5" customHeight="1">
      <c r="N635" s="40"/>
      <c r="O635" s="40"/>
    </row>
    <row r="636" spans="14:15" ht="19.5" customHeight="1">
      <c r="N636" s="40"/>
      <c r="O636" s="40"/>
    </row>
    <row r="637" spans="14:15" ht="19.5" customHeight="1">
      <c r="N637" s="40"/>
      <c r="O637" s="40"/>
    </row>
    <row r="638" spans="14:15" ht="19.5" customHeight="1">
      <c r="N638" s="40"/>
      <c r="O638" s="40"/>
    </row>
    <row r="639" spans="14:15" ht="19.5" customHeight="1">
      <c r="N639" s="40"/>
      <c r="O639" s="40"/>
    </row>
    <row r="640" spans="14:15" ht="19.5" customHeight="1">
      <c r="N640" s="40"/>
      <c r="O640" s="40"/>
    </row>
    <row r="641" spans="14:15" ht="19.5" customHeight="1">
      <c r="N641" s="40"/>
      <c r="O641" s="40"/>
    </row>
    <row r="642" spans="14:15" ht="19.5" customHeight="1">
      <c r="N642" s="40"/>
      <c r="O642" s="40"/>
    </row>
    <row r="643" spans="14:15" ht="19.5" customHeight="1">
      <c r="N643" s="40"/>
      <c r="O643" s="40"/>
    </row>
    <row r="644" spans="14:15" ht="19.5" customHeight="1">
      <c r="N644" s="40"/>
      <c r="O644" s="40"/>
    </row>
    <row r="645" spans="14:15" ht="19.5" customHeight="1">
      <c r="N645" s="40"/>
      <c r="O645" s="40"/>
    </row>
    <row r="646" spans="14:15" ht="19.5" customHeight="1">
      <c r="N646" s="40"/>
      <c r="O646" s="40"/>
    </row>
    <row r="647" spans="14:15" ht="19.5" customHeight="1">
      <c r="N647" s="40"/>
      <c r="O647" s="40"/>
    </row>
    <row r="648" spans="14:15" ht="19.5" customHeight="1">
      <c r="N648" s="40"/>
      <c r="O648" s="40"/>
    </row>
    <row r="649" spans="14:15" ht="19.5" customHeight="1">
      <c r="N649" s="40"/>
      <c r="O649" s="40"/>
    </row>
    <row r="650" spans="14:15" ht="19.5" customHeight="1">
      <c r="N650" s="40"/>
      <c r="O650" s="40"/>
    </row>
    <row r="651" spans="14:15" ht="19.5" customHeight="1">
      <c r="N651" s="40"/>
      <c r="O651" s="40"/>
    </row>
    <row r="652" spans="14:15" ht="19.5" customHeight="1">
      <c r="N652" s="40"/>
      <c r="O652" s="40"/>
    </row>
    <row r="653" spans="14:15" ht="19.5" customHeight="1">
      <c r="N653" s="40"/>
      <c r="O653" s="40"/>
    </row>
    <row r="654" spans="14:15" ht="19.5" customHeight="1">
      <c r="N654" s="40"/>
      <c r="O654" s="40"/>
    </row>
    <row r="655" spans="14:15" ht="19.5" customHeight="1">
      <c r="N655" s="40"/>
      <c r="O655" s="40"/>
    </row>
    <row r="656" spans="14:15" ht="19.5" customHeight="1">
      <c r="N656" s="40"/>
      <c r="O656" s="40"/>
    </row>
    <row r="657" spans="14:15" ht="19.5" customHeight="1">
      <c r="N657" s="40"/>
      <c r="O657" s="40"/>
    </row>
    <row r="658" spans="14:15" ht="19.5" customHeight="1">
      <c r="N658" s="40"/>
      <c r="O658" s="40"/>
    </row>
    <row r="659" spans="14:15" ht="19.5" customHeight="1">
      <c r="N659" s="40"/>
      <c r="O659" s="40"/>
    </row>
    <row r="660" spans="14:15" ht="19.5" customHeight="1">
      <c r="N660" s="40"/>
      <c r="O660" s="40"/>
    </row>
    <row r="661" spans="14:15" ht="19.5" customHeight="1">
      <c r="N661" s="40"/>
      <c r="O661" s="40"/>
    </row>
    <row r="662" spans="14:15" ht="19.5" customHeight="1">
      <c r="N662" s="40"/>
      <c r="O662" s="40"/>
    </row>
    <row r="663" spans="14:15" ht="19.5" customHeight="1">
      <c r="N663" s="40"/>
      <c r="O663" s="40"/>
    </row>
    <row r="664" spans="14:15" ht="19.5" customHeight="1">
      <c r="N664" s="40"/>
      <c r="O664" s="40"/>
    </row>
    <row r="665" spans="14:15" ht="19.5" customHeight="1">
      <c r="N665" s="40"/>
      <c r="O665" s="40"/>
    </row>
    <row r="666" spans="14:15" ht="19.5" customHeight="1">
      <c r="N666" s="40"/>
      <c r="O666" s="40"/>
    </row>
    <row r="667" spans="14:15" ht="19.5" customHeight="1">
      <c r="N667" s="40"/>
      <c r="O667" s="40"/>
    </row>
    <row r="668" spans="14:15" ht="19.5" customHeight="1">
      <c r="N668" s="40"/>
      <c r="O668" s="40"/>
    </row>
    <row r="669" spans="14:15" ht="19.5" customHeight="1">
      <c r="N669" s="40"/>
      <c r="O669" s="40"/>
    </row>
    <row r="670" spans="14:15" ht="19.5" customHeight="1">
      <c r="N670" s="40"/>
      <c r="O670" s="40"/>
    </row>
    <row r="671" spans="14:15" ht="19.5" customHeight="1">
      <c r="N671" s="40"/>
      <c r="O671" s="40"/>
    </row>
    <row r="672" spans="14:15" ht="19.5" customHeight="1">
      <c r="N672" s="40"/>
      <c r="O672" s="40"/>
    </row>
    <row r="673" spans="14:15" ht="19.5" customHeight="1">
      <c r="N673" s="40"/>
      <c r="O673" s="40"/>
    </row>
    <row r="674" spans="14:15" ht="19.5" customHeight="1">
      <c r="N674" s="40"/>
      <c r="O674" s="40"/>
    </row>
    <row r="675" spans="14:15" ht="19.5" customHeight="1">
      <c r="N675" s="40"/>
      <c r="O675" s="40"/>
    </row>
    <row r="676" spans="14:15" ht="19.5" customHeight="1">
      <c r="N676" s="40"/>
      <c r="O676" s="40"/>
    </row>
    <row r="677" spans="14:15" ht="19.5" customHeight="1">
      <c r="N677" s="40"/>
      <c r="O677" s="40"/>
    </row>
    <row r="678" spans="14:15" ht="19.5" customHeight="1">
      <c r="N678" s="40"/>
      <c r="O678" s="40"/>
    </row>
    <row r="679" spans="14:15" ht="19.5" customHeight="1">
      <c r="N679" s="40"/>
      <c r="O679" s="40"/>
    </row>
    <row r="680" spans="14:15" ht="19.5" customHeight="1">
      <c r="N680" s="40"/>
      <c r="O680" s="40"/>
    </row>
    <row r="681" spans="14:15" ht="19.5" customHeight="1">
      <c r="N681" s="40"/>
      <c r="O681" s="40"/>
    </row>
    <row r="682" spans="14:15" ht="19.5" customHeight="1">
      <c r="N682" s="40"/>
      <c r="O682" s="40"/>
    </row>
    <row r="683" spans="14:15" ht="19.5" customHeight="1">
      <c r="N683" s="40"/>
      <c r="O683" s="40"/>
    </row>
    <row r="684" spans="14:15" ht="19.5" customHeight="1">
      <c r="N684" s="40"/>
      <c r="O684" s="40"/>
    </row>
    <row r="685" spans="14:15" ht="19.5" customHeight="1">
      <c r="N685" s="40"/>
      <c r="O685" s="40"/>
    </row>
    <row r="686" spans="14:15" ht="19.5" customHeight="1">
      <c r="N686" s="40"/>
      <c r="O686" s="40"/>
    </row>
    <row r="687" spans="14:15" ht="19.5" customHeight="1">
      <c r="N687" s="40"/>
      <c r="O687" s="40"/>
    </row>
    <row r="688" spans="14:15" ht="19.5" customHeight="1">
      <c r="N688" s="40"/>
      <c r="O688" s="40"/>
    </row>
    <row r="689" spans="14:15" ht="19.5" customHeight="1">
      <c r="N689" s="40"/>
      <c r="O689" s="40"/>
    </row>
    <row r="690" spans="14:15" ht="19.5" customHeight="1">
      <c r="N690" s="40"/>
      <c r="O690" s="40"/>
    </row>
    <row r="691" spans="14:15" ht="19.5" customHeight="1">
      <c r="N691" s="40"/>
      <c r="O691" s="40"/>
    </row>
    <row r="692" spans="14:15" ht="19.5" customHeight="1">
      <c r="N692" s="40"/>
      <c r="O692" s="40"/>
    </row>
    <row r="693" spans="14:15" ht="19.5" customHeight="1">
      <c r="N693" s="40"/>
      <c r="O693" s="40"/>
    </row>
    <row r="694" spans="14:15" ht="19.5" customHeight="1">
      <c r="N694" s="40"/>
      <c r="O694" s="40"/>
    </row>
    <row r="695" spans="14:15" ht="19.5" customHeight="1">
      <c r="N695" s="40"/>
      <c r="O695" s="40"/>
    </row>
    <row r="696" spans="14:15" ht="19.5" customHeight="1">
      <c r="N696" s="40"/>
      <c r="O696" s="40"/>
    </row>
    <row r="697" spans="14:15" ht="19.5" customHeight="1">
      <c r="N697" s="40"/>
      <c r="O697" s="40"/>
    </row>
    <row r="698" spans="14:15" ht="19.5" customHeight="1">
      <c r="N698" s="40"/>
      <c r="O698" s="40"/>
    </row>
    <row r="699" spans="14:15" ht="19.5" customHeight="1">
      <c r="N699" s="40"/>
      <c r="O699" s="40"/>
    </row>
    <row r="700" spans="14:15" ht="19.5" customHeight="1">
      <c r="N700" s="40"/>
      <c r="O700" s="40"/>
    </row>
    <row r="701" spans="14:15" ht="19.5" customHeight="1">
      <c r="N701" s="40"/>
      <c r="O701" s="40"/>
    </row>
    <row r="702" spans="14:15" ht="19.5" customHeight="1">
      <c r="N702" s="40"/>
      <c r="O702" s="40"/>
    </row>
    <row r="703" spans="14:15" ht="19.5" customHeight="1">
      <c r="N703" s="40"/>
      <c r="O703" s="40"/>
    </row>
    <row r="704" spans="14:15" ht="19.5" customHeight="1">
      <c r="N704" s="40"/>
      <c r="O704" s="40"/>
    </row>
    <row r="705" spans="14:15" ht="19.5" customHeight="1">
      <c r="N705" s="40"/>
      <c r="O705" s="40"/>
    </row>
    <row r="706" spans="14:15" ht="19.5" customHeight="1">
      <c r="N706" s="40"/>
      <c r="O706" s="40"/>
    </row>
    <row r="707" spans="14:15" ht="19.5" customHeight="1">
      <c r="N707" s="40"/>
      <c r="O707" s="40"/>
    </row>
    <row r="708" spans="14:15" ht="19.5" customHeight="1">
      <c r="N708" s="40"/>
      <c r="O708" s="40"/>
    </row>
    <row r="709" spans="14:15" ht="19.5" customHeight="1">
      <c r="N709" s="40"/>
      <c r="O709" s="40"/>
    </row>
    <row r="710" spans="14:15" ht="19.5" customHeight="1">
      <c r="N710" s="40"/>
      <c r="O710" s="40"/>
    </row>
    <row r="711" spans="14:15" ht="19.5" customHeight="1">
      <c r="N711" s="40"/>
      <c r="O711" s="40"/>
    </row>
    <row r="712" spans="14:15" ht="19.5" customHeight="1">
      <c r="N712" s="40"/>
      <c r="O712" s="40"/>
    </row>
    <row r="713" spans="14:15" ht="19.5" customHeight="1">
      <c r="N713" s="40"/>
      <c r="O713" s="40"/>
    </row>
    <row r="714" spans="14:15" ht="19.5" customHeight="1">
      <c r="N714" s="40"/>
      <c r="O714" s="40"/>
    </row>
    <row r="715" spans="14:15" ht="19.5" customHeight="1">
      <c r="N715" s="40"/>
      <c r="O715" s="40"/>
    </row>
    <row r="716" spans="14:15" ht="19.5" customHeight="1">
      <c r="N716" s="40"/>
      <c r="O716" s="40"/>
    </row>
    <row r="717" spans="14:15" ht="19.5" customHeight="1">
      <c r="N717" s="40"/>
      <c r="O717" s="40"/>
    </row>
    <row r="718" spans="14:15" ht="19.5" customHeight="1">
      <c r="N718" s="40"/>
      <c r="O718" s="40"/>
    </row>
    <row r="719" spans="14:15" ht="19.5" customHeight="1">
      <c r="N719" s="40"/>
      <c r="O719" s="40"/>
    </row>
    <row r="720" spans="14:15" ht="19.5" customHeight="1">
      <c r="N720" s="40"/>
      <c r="O720" s="40"/>
    </row>
    <row r="721" spans="14:15" ht="19.5" customHeight="1">
      <c r="N721" s="40"/>
      <c r="O721" s="40"/>
    </row>
    <row r="722" spans="14:15" ht="19.5" customHeight="1">
      <c r="N722" s="40"/>
      <c r="O722" s="40"/>
    </row>
    <row r="723" spans="14:15" ht="19.5" customHeight="1">
      <c r="N723" s="40"/>
      <c r="O723" s="40"/>
    </row>
    <row r="724" spans="14:15" ht="19.5" customHeight="1">
      <c r="N724" s="40"/>
      <c r="O724" s="40"/>
    </row>
    <row r="725" spans="14:15" ht="19.5" customHeight="1">
      <c r="N725" s="40"/>
      <c r="O725" s="40"/>
    </row>
    <row r="726" spans="14:15" ht="19.5" customHeight="1">
      <c r="N726" s="40"/>
      <c r="O726" s="40"/>
    </row>
    <row r="727" spans="14:15" ht="19.5" customHeight="1">
      <c r="N727" s="40"/>
      <c r="O727" s="40"/>
    </row>
  </sheetData>
  <sheetProtection/>
  <autoFilter ref="A16:AL85"/>
  <mergeCells count="22">
    <mergeCell ref="H1:M1"/>
    <mergeCell ref="A2:D2"/>
    <mergeCell ref="H2:M2"/>
    <mergeCell ref="I3:M3"/>
    <mergeCell ref="A11:M11"/>
    <mergeCell ref="A3:D3"/>
    <mergeCell ref="D90:E90"/>
    <mergeCell ref="D89:E89"/>
    <mergeCell ref="A4:B4"/>
    <mergeCell ref="A22:M22"/>
    <mergeCell ref="H90:L90"/>
    <mergeCell ref="A25:M25"/>
    <mergeCell ref="D91:E91"/>
    <mergeCell ref="H80:L80"/>
    <mergeCell ref="H81:L81"/>
    <mergeCell ref="H84:L84"/>
    <mergeCell ref="H89:L89"/>
    <mergeCell ref="A15:M15"/>
    <mergeCell ref="H91:L91"/>
    <mergeCell ref="H85:L85"/>
    <mergeCell ref="A71:M71"/>
    <mergeCell ref="A35:M35"/>
  </mergeCells>
  <printOptions/>
  <pageMargins left="0.25" right="0.25" top="0.75" bottom="0.75" header="0.3" footer="0.3"/>
  <pageSetup fitToHeight="0"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MDLPL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EnescuL</dc:creator>
  <cp:keywords/>
  <dc:description/>
  <cp:lastModifiedBy>Marius Cojoaca</cp:lastModifiedBy>
  <cp:lastPrinted>2020-09-23T15:08:21Z</cp:lastPrinted>
  <dcterms:created xsi:type="dcterms:W3CDTF">2009-01-19T15:55:40Z</dcterms:created>
  <dcterms:modified xsi:type="dcterms:W3CDTF">2020-10-05T08:23:11Z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